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 updateLinks="never"/>
  <mc:AlternateContent xmlns:mc="http://schemas.openxmlformats.org/markup-compatibility/2006">
    <mc:Choice Requires="x15">
      <x15ac:absPath xmlns:x15ac="http://schemas.microsoft.com/office/spreadsheetml/2010/11/ac" url="https://d.docs.live.net/9b8301e9f5f1ceb9/Documents/golf/courrier/"/>
    </mc:Choice>
  </mc:AlternateContent>
  <xr:revisionPtr revIDLastSave="0" documentId="8_{BE7C1B84-F502-44B2-BAD9-7BD8A1D2277D}" xr6:coauthVersionLast="47" xr6:coauthVersionMax="47" xr10:uidLastSave="{00000000-0000-0000-0000-000000000000}"/>
  <bookViews>
    <workbookView xWindow="-110" yWindow="-110" windowWidth="19420" windowHeight="10300" tabRatio="708" firstSheet="1" activeTab="1" xr2:uid="{00000000-000D-0000-FFFF-FFFF00000000}"/>
  </bookViews>
  <sheets>
    <sheet name="BUDGET 2023 v1" sheetId="42" state="hidden" r:id="rId1"/>
    <sheet name="BUDGET 2024V1" sheetId="44" r:id="rId2"/>
    <sheet name="Feuil3" sheetId="45" r:id="rId3"/>
  </sheets>
  <definedNames>
    <definedName name="chargesdepenses" localSheetId="1">#REF!</definedName>
    <definedName name="chargesdepenses">#REF!</definedName>
    <definedName name="comptesaregulariser" localSheetId="1">#REF!</definedName>
    <definedName name="comptesaregulariser">#REF!</definedName>
    <definedName name="dd" localSheetId="1">#REF!</definedName>
    <definedName name="dd">#REF!</definedName>
    <definedName name="ddd" localSheetId="1">#REF!</definedName>
    <definedName name="ddd">#REF!</definedName>
    <definedName name="dddd" localSheetId="1">#REF!</definedName>
    <definedName name="dddd">#REF!</definedName>
    <definedName name="eeee" localSheetId="1">#REF!</definedName>
    <definedName name="eeee">#REF!</definedName>
    <definedName name="_xlnm.Print_Titles" localSheetId="1">'BUDGET 2024V1'!$1:$1</definedName>
    <definedName name="N°codesGL" localSheetId="1">#REF!</definedName>
    <definedName name="N°codesGL">#REF!</definedName>
    <definedName name="Produitsrecettes" localSheetId="1">#REF!</definedName>
    <definedName name="Produitsrecettes">#REF!</definedName>
    <definedName name="total106800" localSheetId="1">#REF!</definedName>
    <definedName name="total106800">#REF!</definedName>
    <definedName name="total110000" localSheetId="1">#REF!</definedName>
    <definedName name="total110000">#REF!</definedName>
    <definedName name="total119000" localSheetId="1">#REF!</definedName>
    <definedName name="total119000">#REF!</definedName>
    <definedName name="total120000" localSheetId="1">#REF!</definedName>
    <definedName name="total120000">#REF!</definedName>
    <definedName name="total218400" localSheetId="1">#REF!</definedName>
    <definedName name="total218400">#REF!</definedName>
    <definedName name="total281800" localSheetId="1">#REF!</definedName>
    <definedName name="total281800">#REF!</definedName>
    <definedName name="total425000" localSheetId="1">#REF!</definedName>
    <definedName name="total425000">#REF!</definedName>
    <definedName name="total425425" localSheetId="1">#REF!</definedName>
    <definedName name="total425425">#REF!</definedName>
    <definedName name="total468600" localSheetId="1">#REF!</definedName>
    <definedName name="total468600">#REF!</definedName>
    <definedName name="total468610" localSheetId="1">#REF!</definedName>
    <definedName name="total468610">#REF!</definedName>
    <definedName name="total468700" localSheetId="1">#REF!</definedName>
    <definedName name="total468700">#REF!</definedName>
    <definedName name="total473000" localSheetId="1">#REF!</definedName>
    <definedName name="total473000">#REF!</definedName>
    <definedName name="total486000" localSheetId="1">#REF!</definedName>
    <definedName name="total486000">#REF!</definedName>
    <definedName name="total487000" localSheetId="1">#REF!</definedName>
    <definedName name="total487000">#REF!</definedName>
    <definedName name="total512000" localSheetId="1">#REF!</definedName>
    <definedName name="total512000">#REF!</definedName>
    <definedName name="total512100" localSheetId="1">#REF!</definedName>
    <definedName name="total512100">#REF!</definedName>
    <definedName name="total512110" localSheetId="1">#REF!</definedName>
    <definedName name="total512110">#REF!</definedName>
    <definedName name="total531000" localSheetId="1">#REF!</definedName>
    <definedName name="total531000">#REF!</definedName>
    <definedName name="total606300" localSheetId="1">#REF!</definedName>
    <definedName name="total606300">#REF!</definedName>
    <definedName name="total606400" localSheetId="1">#REF!</definedName>
    <definedName name="total606400">#REF!</definedName>
    <definedName name="total611100" localSheetId="1">#REF!</definedName>
    <definedName name="total611100">#REF!</definedName>
    <definedName name="total616000" localSheetId="1">#REF!</definedName>
    <definedName name="total616000">#REF!</definedName>
    <definedName name="total622600" localSheetId="1">#REF!</definedName>
    <definedName name="total622600">#REF!</definedName>
    <definedName name="total622650" localSheetId="1">#REF!</definedName>
    <definedName name="total622650">#REF!</definedName>
    <definedName name="total623500" localSheetId="1">#REF!</definedName>
    <definedName name="total623500">#REF!</definedName>
    <definedName name="total625000" localSheetId="1">#REF!</definedName>
    <definedName name="total625000">#REF!</definedName>
    <definedName name="total625100" localSheetId="1">#REF!</definedName>
    <definedName name="total625100">#REF!</definedName>
    <definedName name="total625200" localSheetId="1">#REF!</definedName>
    <definedName name="total625200">#REF!</definedName>
    <definedName name="total625600" localSheetId="1">#REF!</definedName>
    <definedName name="total625600">#REF!</definedName>
    <definedName name="total625700" localSheetId="1">#REF!</definedName>
    <definedName name="total625700">#REF!</definedName>
    <definedName name="total626000" localSheetId="1">#REF!</definedName>
    <definedName name="total626000">#REF!</definedName>
    <definedName name="total627800" localSheetId="1">#REF!</definedName>
    <definedName name="total627800">#REF!</definedName>
    <definedName name="total628100" localSheetId="1">#REF!</definedName>
    <definedName name="total628100">#REF!</definedName>
    <definedName name="total628110" localSheetId="1">#REF!</definedName>
    <definedName name="total628110">#REF!</definedName>
    <definedName name="total628120" localSheetId="1">#REF!</definedName>
    <definedName name="total628120">#REF!</definedName>
    <definedName name="total658000" localSheetId="1">#REF!</definedName>
    <definedName name="total658000">#REF!</definedName>
    <definedName name="total672000" localSheetId="1">#REF!</definedName>
    <definedName name="total672000">#REF!</definedName>
    <definedName name="total681600" localSheetId="1">#REF!</definedName>
    <definedName name="total681600">#REF!</definedName>
    <definedName name="total706100" localSheetId="1">#REF!</definedName>
    <definedName name="total706100">#REF!</definedName>
    <definedName name="total706120" localSheetId="1">#REF!</definedName>
    <definedName name="total706120">#REF!</definedName>
    <definedName name="total706210" localSheetId="1">#REF!</definedName>
    <definedName name="total706210">#REF!</definedName>
    <definedName name="total706220" localSheetId="1">#REF!</definedName>
    <definedName name="total706220">#REF!</definedName>
    <definedName name="total706300" localSheetId="1">#REF!</definedName>
    <definedName name="total706300">#REF!</definedName>
    <definedName name="total706400" localSheetId="1">#REF!</definedName>
    <definedName name="total706400">#REF!</definedName>
    <definedName name="total706706" localSheetId="1">#REF!</definedName>
    <definedName name="total706706">#REF!</definedName>
    <definedName name="total707000" localSheetId="1">#REF!</definedName>
    <definedName name="total707000">#REF!</definedName>
    <definedName name="total740010" localSheetId="1">#REF!</definedName>
    <definedName name="total740010">#REF!</definedName>
    <definedName name="total740020" localSheetId="1">#REF!</definedName>
    <definedName name="total740020">#REF!</definedName>
    <definedName name="total758010" localSheetId="1">#REF!</definedName>
    <definedName name="total758010">#REF!</definedName>
    <definedName name="total758020" localSheetId="1">#REF!</definedName>
    <definedName name="total758020">#REF!</definedName>
    <definedName name="total764000" localSheetId="1">#REF!</definedName>
    <definedName name="total764000">#REF!</definedName>
    <definedName name="total772000" localSheetId="1">#REF!</definedName>
    <definedName name="total772000">#REF!</definedName>
    <definedName name="total791000" localSheetId="1">#REF!</definedName>
    <definedName name="total791000">#REF!</definedName>
    <definedName name="_xlnm.Print_Area" localSheetId="0">'BUDGET 2023 v1'!$A$1:$E$97</definedName>
    <definedName name="_xlnm.Print_Area" localSheetId="1">'BUDGET 2024V1'!$A$1:$F$94</definedName>
  </definedNames>
  <calcPr calcId="191029"/>
  <fileRecoveryPr repairLoad="1"/>
</workbook>
</file>

<file path=xl/calcChain.xml><?xml version="1.0" encoding="utf-8"?>
<calcChain xmlns="http://schemas.openxmlformats.org/spreadsheetml/2006/main">
  <c r="D8" i="44" l="1"/>
  <c r="D7" i="44"/>
  <c r="D5" i="44"/>
  <c r="D4" i="44"/>
  <c r="C29" i="44" l="1"/>
  <c r="C68" i="44" l="1"/>
  <c r="D68" i="44"/>
  <c r="D91" i="44" l="1"/>
  <c r="C91" i="44"/>
  <c r="D86" i="44"/>
  <c r="C86" i="44"/>
  <c r="D79" i="44"/>
  <c r="C79" i="44"/>
  <c r="D73" i="44"/>
  <c r="C73" i="44"/>
  <c r="D59" i="44"/>
  <c r="C59" i="44"/>
  <c r="D50" i="44"/>
  <c r="C50" i="44"/>
  <c r="D29" i="44"/>
  <c r="D28" i="44"/>
  <c r="D27" i="44"/>
  <c r="C26" i="44"/>
  <c r="D13" i="44"/>
  <c r="C13" i="44"/>
  <c r="C6" i="44"/>
  <c r="C3" i="44"/>
  <c r="C23" i="44" l="1"/>
  <c r="D6" i="44"/>
  <c r="D3" i="44"/>
  <c r="D26" i="44"/>
  <c r="D93" i="44" s="1"/>
  <c r="C93" i="44"/>
  <c r="D23" i="44" l="1"/>
  <c r="D94" i="44"/>
  <c r="C94" i="44"/>
  <c r="C9" i="42"/>
  <c r="C26" i="42" l="1"/>
  <c r="B72" i="42" l="1"/>
  <c r="B83" i="42"/>
  <c r="C25" i="42" l="1"/>
  <c r="C4" i="42" l="1"/>
  <c r="C5" i="42"/>
  <c r="C8" i="42"/>
  <c r="B93" i="42"/>
  <c r="B62" i="42"/>
  <c r="B67" i="42"/>
  <c r="B52" i="42"/>
  <c r="B27" i="42"/>
  <c r="B46" i="42"/>
  <c r="B24" i="42"/>
  <c r="B13" i="42"/>
  <c r="B7" i="42"/>
  <c r="B3" i="42"/>
  <c r="B96" i="42" l="1"/>
  <c r="B21" i="42"/>
  <c r="C3" i="42"/>
  <c r="C7" i="42"/>
  <c r="C21" i="42" l="1"/>
  <c r="C27" i="42"/>
  <c r="C93" i="42"/>
  <c r="C62" i="42"/>
  <c r="C67" i="42"/>
  <c r="C72" i="42"/>
  <c r="C83" i="42"/>
  <c r="C52" i="42"/>
  <c r="C46" i="42"/>
  <c r="C13" i="42"/>
  <c r="C24" i="42" l="1"/>
  <c r="C96" i="42" s="1"/>
  <c r="C97" i="42" s="1"/>
  <c r="B97" i="42" l="1"/>
</calcChain>
</file>

<file path=xl/sharedStrings.xml><?xml version="1.0" encoding="utf-8"?>
<sst xmlns="http://schemas.openxmlformats.org/spreadsheetml/2006/main" count="258" uniqueCount="154">
  <si>
    <t>Frais de secrétariat SA</t>
  </si>
  <si>
    <t>Licences FFG Jeunes</t>
  </si>
  <si>
    <t>A.S. du GOLF DE LA FORTERESSE</t>
  </si>
  <si>
    <t>Licences FFG</t>
  </si>
  <si>
    <t>Licences FFG Adultes</t>
  </si>
  <si>
    <t>Cotisations AS</t>
  </si>
  <si>
    <t>Cotisations Adultes</t>
  </si>
  <si>
    <t>Cotisations Jeunes</t>
  </si>
  <si>
    <t>Publicité / Sponsors</t>
  </si>
  <si>
    <t>Dons - Subventions</t>
  </si>
  <si>
    <t>Subvention S&amp;M asso sport</t>
  </si>
  <si>
    <t>Produits de placement</t>
  </si>
  <si>
    <t>Frais d'inscription aux compétitions</t>
  </si>
  <si>
    <t>logt. Rest. Arbitres Grand Prix</t>
  </si>
  <si>
    <t>Coupe du Président</t>
  </si>
  <si>
    <t>Challenge du Bréau</t>
  </si>
  <si>
    <t>Assurance RC</t>
  </si>
  <si>
    <t>Site Internet</t>
  </si>
  <si>
    <t>Fournitures de bureau, papeterie</t>
  </si>
  <si>
    <t>Frais de banque</t>
  </si>
  <si>
    <t>Frais postaux</t>
  </si>
  <si>
    <t>Frais Grand Prix</t>
  </si>
  <si>
    <t>divers</t>
  </si>
  <si>
    <t>droit jeux federal</t>
  </si>
  <si>
    <t>cours PP</t>
  </si>
  <si>
    <t>licence ffg</t>
  </si>
  <si>
    <t>balles logotées</t>
  </si>
  <si>
    <t>GP JEUNES ( droits + deplacement)</t>
  </si>
  <si>
    <t>Cours mensuel  collectif P Pascal</t>
  </si>
  <si>
    <t>cotisation Ligue IDF</t>
  </si>
  <si>
    <t>forfait competition</t>
  </si>
  <si>
    <t xml:space="preserve">droit jeux </t>
  </si>
  <si>
    <t>COUPE LIGUE IDF MESSIEURS</t>
  </si>
  <si>
    <t>CHPT DEPARTEMENTAL</t>
  </si>
  <si>
    <t xml:space="preserve">Frais d'animation locale (compétitions hors Ligue)   </t>
  </si>
  <si>
    <t>seaux balles</t>
  </si>
  <si>
    <t xml:space="preserve"> CHPT France  MID AMATEUR (H)</t>
  </si>
  <si>
    <t>CHPT France SENIORS (H)</t>
  </si>
  <si>
    <t>CHPT France MESSIEURS (H)</t>
  </si>
  <si>
    <t>COUPE LIGUE IDF MESSIEURS (H)</t>
  </si>
  <si>
    <t>COUPE LIGUE IDF DAMES (F)</t>
  </si>
  <si>
    <t>Coupe Grands Prix</t>
  </si>
  <si>
    <t>€</t>
  </si>
  <si>
    <t xml:space="preserve"> l'Ecole de Golf </t>
  </si>
  <si>
    <t xml:space="preserve">Frais de gestion AS      </t>
  </si>
  <si>
    <t>Cotisation FFG ,Comité Départemental 77</t>
  </si>
  <si>
    <t xml:space="preserve">SPORTS ADAPTES        </t>
  </si>
  <si>
    <t>Cours collectif AS</t>
  </si>
  <si>
    <t>livret A</t>
  </si>
  <si>
    <t xml:space="preserve">Dons </t>
  </si>
  <si>
    <t xml:space="preserve"> TOTAL DEPENSES</t>
  </si>
  <si>
    <t>RESSOURCES</t>
  </si>
  <si>
    <t>TOTAL RESSOURCES</t>
  </si>
  <si>
    <t>DEPENSES</t>
  </si>
  <si>
    <t xml:space="preserve">Coupe du Muguet </t>
  </si>
  <si>
    <t xml:space="preserve">Coupe de l'AS </t>
  </si>
  <si>
    <t>Ventes equipements</t>
  </si>
  <si>
    <t>equipement</t>
  </si>
  <si>
    <t xml:space="preserve">RESULTAT </t>
  </si>
  <si>
    <t>LICENCE FFSA</t>
  </si>
  <si>
    <t>nbs</t>
  </si>
  <si>
    <t>prix</t>
  </si>
  <si>
    <t>53</t>
  </si>
  <si>
    <t>CHPT France SENIORS (H)**********</t>
  </si>
  <si>
    <t xml:space="preserve"> CHPT France  MID AMATEUR (H)*********</t>
  </si>
  <si>
    <t>CHPT France MESSIEURS 'H)**********</t>
  </si>
  <si>
    <t>Cours mensuel collectif M Burnel</t>
  </si>
  <si>
    <t>LADIES CUP</t>
  </si>
  <si>
    <t>Beaujolais</t>
  </si>
  <si>
    <t>Challenge 5 parcours</t>
  </si>
  <si>
    <t>challenge des défis hiver</t>
  </si>
  <si>
    <t>Frais Déplacements equipes</t>
  </si>
  <si>
    <t>COUPE FEMININE PARIS IDF(F)</t>
  </si>
  <si>
    <t>Provisions A-1</t>
  </si>
  <si>
    <t>adultes</t>
  </si>
  <si>
    <t>enfants</t>
  </si>
  <si>
    <t>COUPE FEMININE PARIS IDF  (F)</t>
  </si>
  <si>
    <t>5 FORFAITS</t>
  </si>
  <si>
    <t>VENTE POLO/PULL</t>
  </si>
  <si>
    <t xml:space="preserve">CONSEIL GENERAL </t>
  </si>
  <si>
    <t>COUPE PARIS (F)</t>
  </si>
  <si>
    <t>Challenge de l'Eté ( ex CIA)</t>
  </si>
  <si>
    <t>soirée AG</t>
  </si>
  <si>
    <t>Honoraires Pro (Stage  )</t>
  </si>
  <si>
    <t>COUPE PARIS SENIORS(H)</t>
  </si>
  <si>
    <t>CHPT INTERCLUB IDF  SENIORS A (H)</t>
  </si>
  <si>
    <t>REALISATION
2022</t>
  </si>
  <si>
    <t>BUDGET      
    2023</t>
  </si>
  <si>
    <t>58</t>
  </si>
  <si>
    <t>122</t>
  </si>
  <si>
    <t>D</t>
  </si>
  <si>
    <t>Subvention CD//DAMES</t>
  </si>
  <si>
    <t>Subvention LIGUE PARIS paragolf</t>
  </si>
  <si>
    <t>Coupe aromavinis</t>
  </si>
  <si>
    <t>coupe de paques</t>
  </si>
  <si>
    <t>finale lundi</t>
  </si>
  <si>
    <t>challenge tour 77/78</t>
  </si>
  <si>
    <t>stage arbitre</t>
  </si>
  <si>
    <t>Cours mensuel equipe M Burnel</t>
  </si>
  <si>
    <t>Cours mensuel equipeP Pascal</t>
  </si>
  <si>
    <t>carte verte</t>
  </si>
  <si>
    <t>achats polo pull</t>
  </si>
  <si>
    <t>finale medaille</t>
  </si>
  <si>
    <t>50/GP MAX 500/J/AN</t>
  </si>
  <si>
    <t xml:space="preserve">HYPOTHESES 2023
</t>
  </si>
  <si>
    <t>SOLDE 2022</t>
  </si>
  <si>
    <t>VALEUR POUR EQUILIBRE BUDGET</t>
  </si>
  <si>
    <t>=&gt; MINORE PRIX PAR ENFANTS</t>
  </si>
  <si>
    <t>base 3 jeunes</t>
  </si>
  <si>
    <t>PROV 50 %CARTE VERTE 2022</t>
  </si>
  <si>
    <t xml:space="preserve">Coupe du père Noël (enfants) </t>
  </si>
  <si>
    <t>VALEUR
2022 +25%</t>
  </si>
  <si>
    <r>
      <t xml:space="preserve">BREAU/
LADIES
</t>
    </r>
    <r>
      <rPr>
        <b/>
        <sz val="16"/>
        <color rgb="FFFF0000"/>
        <rFont val="Arial Black"/>
        <family val="2"/>
      </rPr>
      <t>8 €</t>
    </r>
  </si>
  <si>
    <t>COUPE PARIS SENIORS DAME' F)</t>
  </si>
  <si>
    <t>COUPE PARIS DAMES (F)</t>
  </si>
  <si>
    <t>CHPT INTERCLUB IDF  SENIORS (H)</t>
  </si>
  <si>
    <t>CHPT INTERCLUB IDF  SENIORS(H)</t>
  </si>
  <si>
    <t>REALISATION
2023</t>
  </si>
  <si>
    <t>BUDGET      
    2024</t>
  </si>
  <si>
    <t xml:space="preserve">HYPOTHESES 2024
</t>
  </si>
  <si>
    <t>60</t>
  </si>
  <si>
    <t>55</t>
  </si>
  <si>
    <t>ECOLE GOLF</t>
  </si>
  <si>
    <t>cotisation edg</t>
  </si>
  <si>
    <t>frais ffsa</t>
  </si>
  <si>
    <t xml:space="preserve">VALEUR
2023 </t>
  </si>
  <si>
    <t>4 FORFAITS</t>
  </si>
  <si>
    <t>Subvention EDG</t>
  </si>
  <si>
    <t>115</t>
  </si>
  <si>
    <t>achats vetement</t>
  </si>
  <si>
    <t xml:space="preserve"> equipements ( adultes /jeunes)</t>
  </si>
  <si>
    <t>Cours  equipe edg  M Burnel</t>
  </si>
  <si>
    <t>Cours   collectif P Pascal</t>
  </si>
  <si>
    <t>2h/ 2 mois = 50 € /h</t>
  </si>
  <si>
    <t>1h/2mois =50€ h</t>
  </si>
  <si>
    <t>pitch and put</t>
  </si>
  <si>
    <t>BREAU/
LADIES
8 €</t>
  </si>
  <si>
    <t xml:space="preserve">provision equipement ,balles,AG    </t>
  </si>
  <si>
    <t xml:space="preserve">provision equipements  </t>
  </si>
  <si>
    <t>Cours equipe H seniors P Pascal</t>
  </si>
  <si>
    <t>Cours  equipe D  M Burnel</t>
  </si>
  <si>
    <t>pot+balle</t>
  </si>
  <si>
    <t>35 doudounes *65</t>
  </si>
  <si>
    <t>20 polos*20</t>
  </si>
  <si>
    <t>35 doudounes *50</t>
  </si>
  <si>
    <t>20 polos*5</t>
  </si>
  <si>
    <t>sortie golfique</t>
  </si>
  <si>
    <t>hors juil/aout</t>
  </si>
  <si>
    <t xml:space="preserve">Frais d'animation locale( hors Ligue)   </t>
  </si>
  <si>
    <t>edg/balle/ag
/equipements</t>
  </si>
  <si>
    <t>100€/F</t>
  </si>
  <si>
    <t>JO AS Golf forteresse</t>
  </si>
  <si>
    <t>regles a fixer</t>
  </si>
  <si>
    <t>Lot 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</si>
</sst>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_-* #,##0.00\ _F_-;\-* #,##0.00\ _F_-;_-* &quot;-&quot;??\ _F_-;_-@_-"/>
    <numFmt numFmtId="167" formatCode="#,##0_ ;[Red]\-#,##0\ "/>
    <numFmt numFmtId="168" formatCode="_-* #,##0\ _€_-;\-* #,##0\ _€_-;_-* &quot;-&quot;??\ _€_-;_-@_-"/>
  </numFmts>
  <fonts count="31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 Black"/>
      <family val="2"/>
    </font>
    <font>
      <b/>
      <sz val="14"/>
      <name val="Arial Black"/>
      <family val="2"/>
    </font>
    <font>
      <b/>
      <sz val="14"/>
      <color rgb="FF008000"/>
      <name val="Arial Black"/>
      <family val="2"/>
    </font>
    <font>
      <sz val="16"/>
      <color rgb="FFFF0000"/>
      <name val="Arial Black"/>
      <family val="2"/>
    </font>
    <font>
      <b/>
      <sz val="16"/>
      <name val="Arial Black"/>
      <family val="2"/>
    </font>
    <font>
      <b/>
      <sz val="16"/>
      <color rgb="FFFF0000"/>
      <name val="Arial Black"/>
      <family val="2"/>
    </font>
    <font>
      <sz val="16"/>
      <name val="Arial Black"/>
      <family val="2"/>
    </font>
    <font>
      <b/>
      <sz val="16"/>
      <color rgb="FF008000"/>
      <name val="Arial Black"/>
      <family val="2"/>
    </font>
    <font>
      <sz val="16"/>
      <color rgb="FFFF3300"/>
      <name val="Arial Black"/>
      <family val="2"/>
    </font>
    <font>
      <sz val="16"/>
      <color rgb="FF008000"/>
      <name val="Arial Black"/>
      <family val="2"/>
    </font>
    <font>
      <sz val="14"/>
      <color rgb="FFFF0000"/>
      <name val="Arial Black"/>
      <family val="2"/>
    </font>
    <font>
      <b/>
      <sz val="14"/>
      <color rgb="FFFF0000"/>
      <name val="Arial Black"/>
      <family val="2"/>
    </font>
    <font>
      <b/>
      <sz val="11"/>
      <color rgb="FFFF0000"/>
      <name val="Arial Black"/>
      <family val="2"/>
    </font>
    <font>
      <sz val="10"/>
      <color rgb="FFFF0000"/>
      <name val="Arial"/>
      <family val="2"/>
    </font>
    <font>
      <sz val="22"/>
      <name val="Arial Black"/>
      <family val="2"/>
    </font>
    <font>
      <sz val="26"/>
      <name val="Arial Black"/>
      <family val="2"/>
    </font>
    <font>
      <b/>
      <sz val="26"/>
      <name val="Arial Black"/>
      <family val="2"/>
    </font>
    <font>
      <sz val="26"/>
      <color rgb="FF008000"/>
      <name val="Arial Black"/>
      <family val="2"/>
    </font>
    <font>
      <b/>
      <sz val="26"/>
      <color rgb="FF008000"/>
      <name val="Arial Black"/>
      <family val="2"/>
    </font>
    <font>
      <b/>
      <sz val="18"/>
      <name val="Arial Black"/>
      <family val="2"/>
    </font>
    <font>
      <b/>
      <sz val="18"/>
      <color rgb="FFFF0000"/>
      <name val="Arial Black"/>
      <family val="2"/>
    </font>
    <font>
      <sz val="18"/>
      <name val="Arial Black"/>
      <family val="2"/>
    </font>
    <font>
      <sz val="26"/>
      <color rgb="FFFF3300"/>
      <name val="Arial Black"/>
      <family val="2"/>
    </font>
    <font>
      <sz val="18"/>
      <color rgb="FFFF0000"/>
      <name val="Arial Black"/>
      <family val="2"/>
    </font>
    <font>
      <sz val="18"/>
      <color rgb="FFFF0000"/>
      <name val="Arial"/>
      <family val="2"/>
    </font>
    <font>
      <sz val="26"/>
      <color rgb="FFFF0000"/>
      <name val="Arial Black"/>
      <family val="2"/>
    </font>
    <font>
      <sz val="28"/>
      <color rgb="FFFF3300"/>
      <name val="Arial Black"/>
      <family val="2"/>
    </font>
    <font>
      <sz val="28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/>
    <xf numFmtId="168" fontId="10" fillId="0" borderId="5" xfId="5" applyNumberFormat="1" applyFont="1" applyFill="1" applyBorder="1"/>
    <xf numFmtId="0" fontId="9" fillId="0" borderId="2" xfId="0" applyFont="1" applyBorder="1" applyAlignment="1">
      <alignment horizontal="right"/>
    </xf>
    <xf numFmtId="168" fontId="7" fillId="0" borderId="5" xfId="5" applyNumberFormat="1" applyFont="1" applyFill="1" applyBorder="1" applyAlignment="1">
      <alignment horizontal="center"/>
    </xf>
    <xf numFmtId="168" fontId="7" fillId="0" borderId="5" xfId="5" applyNumberFormat="1" applyFont="1" applyFill="1" applyBorder="1" applyAlignment="1">
      <alignment horizontal="left"/>
    </xf>
    <xf numFmtId="167" fontId="9" fillId="4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0" fontId="9" fillId="0" borderId="8" xfId="0" applyFont="1" applyBorder="1" applyAlignment="1">
      <alignment horizontal="right"/>
    </xf>
    <xf numFmtId="167" fontId="9" fillId="0" borderId="2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168" fontId="9" fillId="4" borderId="4" xfId="5" applyNumberFormat="1" applyFont="1" applyFill="1" applyBorder="1"/>
    <xf numFmtId="168" fontId="10" fillId="0" borderId="7" xfId="5" applyNumberFormat="1" applyFont="1" applyFill="1" applyBorder="1"/>
    <xf numFmtId="168" fontId="7" fillId="0" borderId="6" xfId="5" applyNumberFormat="1" applyFont="1" applyFill="1" applyBorder="1" applyAlignment="1">
      <alignment horizontal="center"/>
    </xf>
    <xf numFmtId="168" fontId="7" fillId="0" borderId="6" xfId="5" applyNumberFormat="1" applyFont="1" applyFill="1" applyBorder="1" applyAlignment="1">
      <alignment horizontal="left"/>
    </xf>
    <xf numFmtId="168" fontId="10" fillId="0" borderId="4" xfId="5" applyNumberFormat="1" applyFont="1" applyFill="1" applyBorder="1"/>
    <xf numFmtId="168" fontId="10" fillId="0" borderId="4" xfId="5" applyNumberFormat="1" applyFont="1" applyFill="1" applyBorder="1" applyAlignment="1">
      <alignment horizontal="right"/>
    </xf>
    <xf numFmtId="168" fontId="10" fillId="0" borderId="7" xfId="5" applyNumberFormat="1" applyFont="1" applyFill="1" applyBorder="1" applyAlignment="1">
      <alignment horizontal="right"/>
    </xf>
    <xf numFmtId="168" fontId="10" fillId="0" borderId="4" xfId="5" applyNumberFormat="1" applyFont="1" applyFill="1" applyBorder="1" applyAlignment="1">
      <alignment vertical="center"/>
    </xf>
    <xf numFmtId="167" fontId="9" fillId="3" borderId="1" xfId="0" applyNumberFormat="1" applyFont="1" applyFill="1" applyBorder="1" applyAlignment="1">
      <alignment horizontal="center" vertical="center"/>
    </xf>
    <xf numFmtId="167" fontId="9" fillId="3" borderId="9" xfId="0" applyNumberFormat="1" applyFont="1" applyFill="1" applyBorder="1" applyAlignment="1">
      <alignment horizontal="center" vertical="center"/>
    </xf>
    <xf numFmtId="168" fontId="10" fillId="0" borderId="8" xfId="5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/>
    </xf>
    <xf numFmtId="167" fontId="9" fillId="0" borderId="2" xfId="0" applyNumberFormat="1" applyFont="1" applyBorder="1" applyAlignment="1">
      <alignment horizontal="center"/>
    </xf>
    <xf numFmtId="168" fontId="9" fillId="3" borderId="4" xfId="5" applyNumberFormat="1" applyFont="1" applyFill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168" fontId="10" fillId="0" borderId="2" xfId="5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7" fontId="9" fillId="4" borderId="9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167" fontId="6" fillId="0" borderId="7" xfId="0" applyNumberFormat="1" applyFont="1" applyBorder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167" fontId="9" fillId="0" borderId="6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68" fontId="8" fillId="0" borderId="4" xfId="5" applyNumberFormat="1" applyFont="1" applyFill="1" applyBorder="1" applyAlignment="1">
      <alignment horizontal="center" vertical="center" wrapText="1"/>
    </xf>
    <xf numFmtId="168" fontId="7" fillId="3" borderId="4" xfId="5" applyNumberFormat="1" applyFont="1" applyFill="1" applyBorder="1" applyAlignment="1">
      <alignment horizontal="center" vertical="center"/>
    </xf>
    <xf numFmtId="168" fontId="10" fillId="0" borderId="5" xfId="5" applyNumberFormat="1" applyFont="1" applyFill="1" applyBorder="1" applyAlignment="1">
      <alignment horizontal="right"/>
    </xf>
    <xf numFmtId="168" fontId="10" fillId="0" borderId="6" xfId="5" applyNumberFormat="1" applyFont="1" applyFill="1" applyBorder="1" applyAlignment="1">
      <alignment horizontal="right"/>
    </xf>
    <xf numFmtId="168" fontId="9" fillId="3" borderId="4" xfId="5" applyNumberFormat="1" applyFont="1" applyFill="1" applyBorder="1" applyAlignment="1">
      <alignment vertical="center"/>
    </xf>
    <xf numFmtId="168" fontId="3" fillId="4" borderId="4" xfId="5" applyNumberFormat="1" applyFont="1" applyFill="1" applyBorder="1" applyAlignment="1">
      <alignment horizontal="center" vertical="center"/>
    </xf>
    <xf numFmtId="167" fontId="6" fillId="0" borderId="3" xfId="0" applyNumberFormat="1" applyFont="1" applyBorder="1" applyAlignment="1">
      <alignment horizontal="center"/>
    </xf>
    <xf numFmtId="168" fontId="9" fillId="2" borderId="4" xfId="5" applyNumberFormat="1" applyFont="1" applyFill="1" applyBorder="1"/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3" fillId="0" borderId="11" xfId="0" applyFont="1" applyBorder="1"/>
    <xf numFmtId="0" fontId="13" fillId="0" borderId="12" xfId="0" applyFont="1" applyBorder="1"/>
    <xf numFmtId="0" fontId="13" fillId="0" borderId="15" xfId="0" applyFont="1" applyBorder="1"/>
    <xf numFmtId="0" fontId="13" fillId="0" borderId="16" xfId="0" applyFont="1" applyBorder="1"/>
    <xf numFmtId="0" fontId="13" fillId="0" borderId="17" xfId="0" applyFont="1" applyBorder="1"/>
    <xf numFmtId="0" fontId="14" fillId="0" borderId="12" xfId="0" applyFont="1" applyBorder="1"/>
    <xf numFmtId="0" fontId="13" fillId="0" borderId="11" xfId="0" applyFont="1" applyBorder="1" applyAlignment="1">
      <alignment vertical="center"/>
    </xf>
    <xf numFmtId="0" fontId="14" fillId="0" borderId="11" xfId="0" applyFont="1" applyBorder="1"/>
    <xf numFmtId="0" fontId="13" fillId="0" borderId="18" xfId="0" applyFont="1" applyBorder="1"/>
    <xf numFmtId="0" fontId="13" fillId="0" borderId="20" xfId="0" applyFont="1" applyBorder="1"/>
    <xf numFmtId="0" fontId="16" fillId="0" borderId="0" xfId="0" applyFont="1"/>
    <xf numFmtId="49" fontId="13" fillId="0" borderId="1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3" xfId="0" applyFont="1" applyBorder="1"/>
    <xf numFmtId="0" fontId="13" fillId="0" borderId="19" xfId="0" applyFont="1" applyBorder="1" applyAlignment="1">
      <alignment horizontal="center"/>
    </xf>
    <xf numFmtId="0" fontId="13" fillId="0" borderId="24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13" xfId="0" applyFont="1" applyBorder="1"/>
    <xf numFmtId="0" fontId="13" fillId="0" borderId="14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6" fillId="0" borderId="2" xfId="0" applyFont="1" applyBorder="1"/>
    <xf numFmtId="0" fontId="16" fillId="0" borderId="27" xfId="0" applyFont="1" applyBorder="1"/>
    <xf numFmtId="0" fontId="13" fillId="0" borderId="28" xfId="0" applyFont="1" applyBorder="1"/>
    <xf numFmtId="168" fontId="17" fillId="4" borderId="4" xfId="5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7" fontId="18" fillId="3" borderId="9" xfId="0" applyNumberFormat="1" applyFont="1" applyFill="1" applyBorder="1" applyAlignment="1">
      <alignment horizontal="center" vertical="center"/>
    </xf>
    <xf numFmtId="168" fontId="19" fillId="3" borderId="4" xfId="5" applyNumberFormat="1" applyFont="1" applyFill="1" applyBorder="1" applyAlignment="1">
      <alignment horizontal="center" vertical="center"/>
    </xf>
    <xf numFmtId="0" fontId="20" fillId="0" borderId="3" xfId="0" applyFont="1" applyBorder="1"/>
    <xf numFmtId="168" fontId="21" fillId="0" borderId="7" xfId="5" applyNumberFormat="1" applyFont="1" applyFill="1" applyBorder="1"/>
    <xf numFmtId="0" fontId="18" fillId="0" borderId="2" xfId="0" applyFont="1" applyBorder="1" applyAlignment="1">
      <alignment horizontal="right"/>
    </xf>
    <xf numFmtId="0" fontId="18" fillId="0" borderId="8" xfId="0" applyFont="1" applyBorder="1" applyAlignment="1">
      <alignment horizontal="righ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168" fontId="19" fillId="0" borderId="5" xfId="5" applyNumberFormat="1" applyFont="1" applyFill="1" applyBorder="1" applyAlignment="1">
      <alignment horizontal="left"/>
    </xf>
    <xf numFmtId="168" fontId="21" fillId="0" borderId="5" xfId="5" applyNumberFormat="1" applyFont="1" applyFill="1" applyBorder="1"/>
    <xf numFmtId="168" fontId="21" fillId="0" borderId="6" xfId="5" applyNumberFormat="1" applyFont="1" applyFill="1" applyBorder="1" applyAlignment="1">
      <alignment horizontal="right"/>
    </xf>
    <xf numFmtId="168" fontId="18" fillId="3" borderId="4" xfId="5" applyNumberFormat="1" applyFont="1" applyFill="1" applyBorder="1" applyAlignment="1">
      <alignment horizontal="center" vertical="center"/>
    </xf>
    <xf numFmtId="168" fontId="19" fillId="3" borderId="3" xfId="5" applyNumberFormat="1" applyFont="1" applyFill="1" applyBorder="1" applyAlignment="1">
      <alignment horizontal="center" vertical="center"/>
    </xf>
    <xf numFmtId="168" fontId="21" fillId="0" borderId="29" xfId="5" applyNumberFormat="1" applyFont="1" applyFill="1" applyBorder="1"/>
    <xf numFmtId="168" fontId="19" fillId="0" borderId="27" xfId="5" applyNumberFormat="1" applyFont="1" applyFill="1" applyBorder="1" applyAlignment="1">
      <alignment horizontal="center"/>
    </xf>
    <xf numFmtId="168" fontId="21" fillId="0" borderId="10" xfId="5" applyNumberFormat="1" applyFont="1" applyFill="1" applyBorder="1" applyAlignment="1">
      <alignment vertical="center"/>
    </xf>
    <xf numFmtId="168" fontId="21" fillId="0" borderId="10" xfId="5" applyNumberFormat="1" applyFont="1" applyFill="1" applyBorder="1" applyAlignment="1">
      <alignment horizontal="right"/>
    </xf>
    <xf numFmtId="0" fontId="22" fillId="0" borderId="4" xfId="0" applyFont="1" applyBorder="1" applyAlignment="1">
      <alignment horizontal="center" vertical="center" wrapText="1"/>
    </xf>
    <xf numFmtId="167" fontId="24" fillId="3" borderId="9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168" fontId="23" fillId="0" borderId="10" xfId="5" applyNumberFormat="1" applyFont="1" applyFill="1" applyBorder="1" applyAlignment="1">
      <alignment horizontal="center" vertical="center" wrapText="1"/>
    </xf>
    <xf numFmtId="168" fontId="19" fillId="3" borderId="10" xfId="5" applyNumberFormat="1" applyFont="1" applyFill="1" applyBorder="1" applyAlignment="1">
      <alignment horizontal="center" vertical="center"/>
    </xf>
    <xf numFmtId="168" fontId="21" fillId="0" borderId="10" xfId="5" applyNumberFormat="1" applyFont="1" applyFill="1" applyBorder="1"/>
    <xf numFmtId="168" fontId="19" fillId="0" borderId="27" xfId="5" applyNumberFormat="1" applyFont="1" applyFill="1" applyBorder="1" applyAlignment="1">
      <alignment horizontal="left"/>
    </xf>
    <xf numFmtId="168" fontId="21" fillId="0" borderId="27" xfId="5" applyNumberFormat="1" applyFont="1" applyFill="1" applyBorder="1"/>
    <xf numFmtId="168" fontId="21" fillId="0" borderId="30" xfId="5" applyNumberFormat="1" applyFont="1" applyFill="1" applyBorder="1" applyAlignment="1">
      <alignment horizontal="right"/>
    </xf>
    <xf numFmtId="168" fontId="19" fillId="0" borderId="5" xfId="5" applyNumberFormat="1" applyFont="1" applyFill="1" applyBorder="1" applyAlignment="1">
      <alignment horizontal="center"/>
    </xf>
    <xf numFmtId="168" fontId="19" fillId="0" borderId="6" xfId="5" applyNumberFormat="1" applyFont="1" applyFill="1" applyBorder="1" applyAlignment="1">
      <alignment horizontal="center"/>
    </xf>
    <xf numFmtId="168" fontId="21" fillId="0" borderId="5" xfId="5" applyNumberFormat="1" applyFont="1" applyFill="1" applyBorder="1" applyAlignment="1">
      <alignment horizontal="center"/>
    </xf>
    <xf numFmtId="168" fontId="21" fillId="0" borderId="7" xfId="5" applyNumberFormat="1" applyFont="1" applyFill="1" applyBorder="1" applyAlignment="1">
      <alignment horizontal="right"/>
    </xf>
    <xf numFmtId="168" fontId="21" fillId="0" borderId="4" xfId="5" applyNumberFormat="1" applyFont="1" applyFill="1" applyBorder="1" applyAlignment="1">
      <alignment vertical="center"/>
    </xf>
    <xf numFmtId="168" fontId="21" fillId="0" borderId="28" xfId="5" applyNumberFormat="1" applyFont="1" applyFill="1" applyBorder="1"/>
    <xf numFmtId="168" fontId="21" fillId="0" borderId="4" xfId="5" applyNumberFormat="1" applyFont="1" applyFill="1" applyBorder="1" applyAlignment="1">
      <alignment horizontal="right"/>
    </xf>
    <xf numFmtId="168" fontId="22" fillId="0" borderId="9" xfId="5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right"/>
    </xf>
    <xf numFmtId="167" fontId="18" fillId="0" borderId="2" xfId="0" applyNumberFormat="1" applyFont="1" applyBorder="1" applyAlignment="1">
      <alignment horizontal="right"/>
    </xf>
    <xf numFmtId="49" fontId="18" fillId="0" borderId="2" xfId="0" applyNumberFormat="1" applyFont="1" applyBorder="1" applyAlignment="1">
      <alignment horizontal="right"/>
    </xf>
    <xf numFmtId="0" fontId="26" fillId="0" borderId="11" xfId="0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7" fillId="2" borderId="0" xfId="0" applyFont="1" applyFill="1"/>
    <xf numFmtId="0" fontId="26" fillId="2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wrapText="1"/>
    </xf>
    <xf numFmtId="0" fontId="26" fillId="0" borderId="11" xfId="0" applyFont="1" applyBorder="1"/>
    <xf numFmtId="0" fontId="26" fillId="0" borderId="17" xfId="0" applyFont="1" applyBorder="1"/>
    <xf numFmtId="0" fontId="26" fillId="0" borderId="18" xfId="0" applyFont="1" applyBorder="1"/>
    <xf numFmtId="0" fontId="26" fillId="0" borderId="12" xfId="0" applyFont="1" applyBorder="1"/>
    <xf numFmtId="0" fontId="26" fillId="0" borderId="15" xfId="0" applyFont="1" applyBorder="1"/>
    <xf numFmtId="0" fontId="26" fillId="0" borderId="16" xfId="0" applyFont="1" applyBorder="1"/>
    <xf numFmtId="0" fontId="26" fillId="0" borderId="20" xfId="0" applyFont="1" applyBorder="1" applyAlignment="1">
      <alignment horizontal="center" vertical="center"/>
    </xf>
    <xf numFmtId="0" fontId="26" fillId="0" borderId="23" xfId="0" applyFont="1" applyBorder="1"/>
    <xf numFmtId="0" fontId="26" fillId="0" borderId="19" xfId="0" applyFont="1" applyBorder="1" applyAlignment="1">
      <alignment horizontal="center"/>
    </xf>
    <xf numFmtId="0" fontId="26" fillId="0" borderId="24" xfId="0" applyFont="1" applyBorder="1"/>
    <xf numFmtId="0" fontId="26" fillId="0" borderId="25" xfId="0" applyFont="1" applyBorder="1"/>
    <xf numFmtId="0" fontId="26" fillId="0" borderId="26" xfId="0" applyFont="1" applyBorder="1"/>
    <xf numFmtId="0" fontId="26" fillId="0" borderId="13" xfId="0" applyFont="1" applyBorder="1"/>
    <xf numFmtId="0" fontId="26" fillId="0" borderId="14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0" fontId="23" fillId="0" borderId="12" xfId="0" applyFont="1" applyBorder="1"/>
    <xf numFmtId="0" fontId="26" fillId="0" borderId="1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49" fontId="26" fillId="0" borderId="12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3" fillId="0" borderId="11" xfId="0" applyFont="1" applyBorder="1"/>
    <xf numFmtId="0" fontId="27" fillId="0" borderId="2" xfId="0" applyFont="1" applyBorder="1"/>
    <xf numFmtId="0" fontId="27" fillId="0" borderId="27" xfId="0" applyFont="1" applyBorder="1"/>
    <xf numFmtId="0" fontId="26" fillId="0" borderId="20" xfId="0" applyFont="1" applyBorder="1"/>
    <xf numFmtId="0" fontId="26" fillId="0" borderId="9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9" xfId="0" applyFont="1" applyBorder="1"/>
    <xf numFmtId="167" fontId="28" fillId="0" borderId="7" xfId="0" applyNumberFormat="1" applyFont="1" applyBorder="1" applyAlignment="1">
      <alignment horizontal="center"/>
    </xf>
    <xf numFmtId="167" fontId="28" fillId="0" borderId="29" xfId="0" applyNumberFormat="1" applyFont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" fontId="18" fillId="0" borderId="6" xfId="0" applyNumberFormat="1" applyFont="1" applyBorder="1" applyAlignment="1">
      <alignment horizontal="center"/>
    </xf>
    <xf numFmtId="1" fontId="18" fillId="0" borderId="30" xfId="0" applyNumberFormat="1" applyFont="1" applyBorder="1" applyAlignment="1">
      <alignment horizontal="center"/>
    </xf>
    <xf numFmtId="167" fontId="18" fillId="0" borderId="5" xfId="0" applyNumberFormat="1" applyFont="1" applyBorder="1" applyAlignment="1">
      <alignment horizontal="center"/>
    </xf>
    <xf numFmtId="167" fontId="18" fillId="0" borderId="27" xfId="0" applyNumberFormat="1" applyFont="1" applyBorder="1" applyAlignment="1">
      <alignment horizontal="center"/>
    </xf>
    <xf numFmtId="167" fontId="18" fillId="0" borderId="6" xfId="0" applyNumberFormat="1" applyFont="1" applyBorder="1" applyAlignment="1">
      <alignment horizontal="center"/>
    </xf>
    <xf numFmtId="167" fontId="18" fillId="0" borderId="30" xfId="0" applyNumberFormat="1" applyFont="1" applyBorder="1" applyAlignment="1">
      <alignment horizontal="center"/>
    </xf>
    <xf numFmtId="168" fontId="18" fillId="4" borderId="4" xfId="5" applyNumberFormat="1" applyFont="1" applyFill="1" applyBorder="1"/>
    <xf numFmtId="168" fontId="18" fillId="4" borderId="10" xfId="5" applyNumberFormat="1" applyFont="1" applyFill="1" applyBorder="1"/>
    <xf numFmtId="164" fontId="18" fillId="2" borderId="4" xfId="5" applyFont="1" applyFill="1" applyBorder="1"/>
    <xf numFmtId="168" fontId="18" fillId="2" borderId="10" xfId="5" applyNumberFormat="1" applyFont="1" applyFill="1" applyBorder="1"/>
    <xf numFmtId="0" fontId="26" fillId="0" borderId="1" xfId="0" applyFont="1" applyBorder="1" applyAlignment="1">
      <alignment horizontal="center" wrapText="1"/>
    </xf>
    <xf numFmtId="168" fontId="18" fillId="3" borderId="29" xfId="5" applyNumberFormat="1" applyFont="1" applyFill="1" applyBorder="1" applyAlignment="1">
      <alignment vertical="center"/>
    </xf>
    <xf numFmtId="168" fontId="17" fillId="4" borderId="30" xfId="5" applyNumberFormat="1" applyFont="1" applyFill="1" applyBorder="1" applyAlignment="1">
      <alignment horizontal="center" vertical="center"/>
    </xf>
    <xf numFmtId="168" fontId="23" fillId="0" borderId="4" xfId="5" applyNumberFormat="1" applyFont="1" applyFill="1" applyBorder="1" applyAlignment="1">
      <alignment horizontal="center" vertical="center" wrapText="1"/>
    </xf>
    <xf numFmtId="1" fontId="18" fillId="5" borderId="5" xfId="0" applyNumberFormat="1" applyFont="1" applyFill="1" applyBorder="1" applyAlignment="1">
      <alignment horizontal="center"/>
    </xf>
    <xf numFmtId="1" fontId="19" fillId="0" borderId="5" xfId="5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left" vertical="center" wrapText="1"/>
    </xf>
    <xf numFmtId="1" fontId="19" fillId="0" borderId="4" xfId="5" applyNumberFormat="1" applyFont="1" applyFill="1" applyBorder="1" applyAlignment="1">
      <alignment horizontal="center"/>
    </xf>
    <xf numFmtId="0" fontId="26" fillId="0" borderId="31" xfId="0" applyFont="1" applyBorder="1"/>
    <xf numFmtId="0" fontId="26" fillId="0" borderId="32" xfId="0" applyFont="1" applyBorder="1"/>
    <xf numFmtId="0" fontId="29" fillId="2" borderId="3" xfId="0" applyFont="1" applyFill="1" applyBorder="1" applyAlignment="1">
      <alignment horizontal="right"/>
    </xf>
    <xf numFmtId="167" fontId="30" fillId="4" borderId="9" xfId="0" applyNumberFormat="1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49" fontId="26" fillId="0" borderId="12" xfId="0" applyNumberFormat="1" applyFont="1" applyBorder="1" applyAlignment="1">
      <alignment horizontal="center" vertical="center"/>
    </xf>
    <xf numFmtId="0" fontId="8" fillId="0" borderId="12" xfId="0" applyFont="1" applyBorder="1"/>
    <xf numFmtId="0" fontId="26" fillId="0" borderId="20" xfId="0" applyFont="1" applyBorder="1" applyAlignment="1">
      <alignment horizontal="center"/>
    </xf>
    <xf numFmtId="0" fontId="26" fillId="0" borderId="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/>
    </xf>
    <xf numFmtId="0" fontId="25" fillId="0" borderId="3" xfId="0" applyFont="1" applyBorder="1" applyAlignment="1">
      <alignment horizontal="right"/>
    </xf>
    <xf numFmtId="168" fontId="19" fillId="5" borderId="5" xfId="5" applyNumberFormat="1" applyFont="1" applyFill="1" applyBorder="1" applyAlignment="1">
      <alignment horizontal="left"/>
    </xf>
    <xf numFmtId="168" fontId="19" fillId="5" borderId="28" xfId="5" applyNumberFormat="1" applyFont="1" applyFill="1" applyBorder="1" applyAlignment="1">
      <alignment horizontal="left"/>
    </xf>
    <xf numFmtId="168" fontId="21" fillId="0" borderId="28" xfId="5" applyNumberFormat="1" applyFont="1" applyFill="1" applyBorder="1" applyAlignment="1">
      <alignment horizontal="right"/>
    </xf>
    <xf numFmtId="168" fontId="18" fillId="3" borderId="6" xfId="5" applyNumberFormat="1" applyFont="1" applyFill="1" applyBorder="1" applyAlignment="1">
      <alignment vertical="center"/>
    </xf>
    <xf numFmtId="168" fontId="22" fillId="0" borderId="4" xfId="5" applyNumberFormat="1" applyFont="1" applyFill="1" applyBorder="1" applyAlignment="1">
      <alignment horizontal="center" vertical="center" wrapText="1"/>
    </xf>
    <xf numFmtId="168" fontId="17" fillId="4" borderId="7" xfId="5" applyNumberFormat="1" applyFont="1" applyFill="1" applyBorder="1" applyAlignment="1">
      <alignment horizontal="center" vertical="center"/>
    </xf>
    <xf numFmtId="167" fontId="28" fillId="0" borderId="5" xfId="0" applyNumberFormat="1" applyFont="1" applyBorder="1" applyAlignment="1">
      <alignment horizontal="center"/>
    </xf>
    <xf numFmtId="168" fontId="18" fillId="4" borderId="28" xfId="5" applyNumberFormat="1" applyFont="1" applyFill="1" applyBorder="1"/>
    <xf numFmtId="168" fontId="18" fillId="2" borderId="6" xfId="5" applyNumberFormat="1" applyFont="1" applyFill="1" applyBorder="1"/>
    <xf numFmtId="168" fontId="21" fillId="0" borderId="5" xfId="5" applyNumberFormat="1" applyFont="1" applyFill="1" applyBorder="1" applyAlignment="1">
      <alignment vertical="center"/>
    </xf>
    <xf numFmtId="168" fontId="21" fillId="0" borderId="4" xfId="5" applyNumberFormat="1" applyFont="1" applyFill="1" applyBorder="1"/>
    <xf numFmtId="0" fontId="13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</cellXfs>
  <cellStyles count="7">
    <cellStyle name="Euro" xfId="1" xr:uid="{00000000-0005-0000-0000-000000000000}"/>
    <cellStyle name="Milliers 2" xfId="4" xr:uid="{00000000-0005-0000-0000-000001000000}"/>
    <cellStyle name="Milliers 3" xfId="5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  <cellStyle name="Pourcentage 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  <color rgb="FF99FF99"/>
      <color rgb="FFCCECFF"/>
      <color rgb="FF0000FF"/>
      <color rgb="FF66FF33"/>
      <color rgb="FFFF00FF"/>
      <color rgb="FFFFCCCC"/>
      <color rgb="FFFF6699"/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view="pageBreakPreview" zoomScale="60" zoomScaleNormal="100" workbookViewId="0">
      <selection activeCell="I8" sqref="I8"/>
    </sheetView>
  </sheetViews>
  <sheetFormatPr baseColWidth="10" defaultRowHeight="12.5" x14ac:dyDescent="0.25"/>
  <cols>
    <col min="1" max="1" width="88.81640625" bestFit="1" customWidth="1"/>
    <col min="2" max="2" width="25.54296875" customWidth="1"/>
    <col min="3" max="3" width="25.1796875" customWidth="1"/>
    <col min="4" max="4" width="31.54296875" style="72" bestFit="1" customWidth="1"/>
    <col min="5" max="5" width="25" style="72" customWidth="1"/>
    <col min="6" max="6" width="10.453125" customWidth="1"/>
  </cols>
  <sheetData>
    <row r="1" spans="1:6" ht="49.5" thickBot="1" x14ac:dyDescent="0.7">
      <c r="A1" s="35" t="s">
        <v>90</v>
      </c>
      <c r="B1" s="27" t="s">
        <v>86</v>
      </c>
      <c r="C1" s="44" t="s">
        <v>87</v>
      </c>
      <c r="D1" s="212" t="s">
        <v>104</v>
      </c>
      <c r="E1" s="213"/>
      <c r="F1" s="4"/>
    </row>
    <row r="2" spans="1:6" ht="25" thickBot="1" x14ac:dyDescent="0.3">
      <c r="A2" s="25" t="s">
        <v>51</v>
      </c>
      <c r="B2" s="24"/>
      <c r="C2" s="45" t="s">
        <v>42</v>
      </c>
      <c r="D2" s="52" t="s">
        <v>60</v>
      </c>
      <c r="E2" s="53" t="s">
        <v>61</v>
      </c>
    </row>
    <row r="3" spans="1:6" ht="24.5" x14ac:dyDescent="0.7">
      <c r="A3" s="31" t="s">
        <v>3</v>
      </c>
      <c r="B3" s="17">
        <f>SUM(B4:B5)</f>
        <v>6699</v>
      </c>
      <c r="C3" s="17">
        <f>SUM(C4:C5)</f>
        <v>7472</v>
      </c>
      <c r="D3" s="54" t="s">
        <v>74</v>
      </c>
      <c r="E3" s="55"/>
    </row>
    <row r="4" spans="1:6" ht="24.5" x14ac:dyDescent="0.7">
      <c r="A4" s="7" t="s">
        <v>4</v>
      </c>
      <c r="B4" s="8">
        <v>6314</v>
      </c>
      <c r="C4" s="8">
        <f>D4*E4</f>
        <v>7076</v>
      </c>
      <c r="D4" s="56" t="s">
        <v>89</v>
      </c>
      <c r="E4" s="57" t="s">
        <v>88</v>
      </c>
    </row>
    <row r="5" spans="1:6" ht="25" thickBot="1" x14ac:dyDescent="0.75">
      <c r="A5" s="13" t="s">
        <v>1</v>
      </c>
      <c r="B5" s="18">
        <v>385</v>
      </c>
      <c r="C5" s="8">
        <f>D5*E5</f>
        <v>396</v>
      </c>
      <c r="D5" s="54">
        <v>18</v>
      </c>
      <c r="E5" s="55">
        <v>22</v>
      </c>
    </row>
    <row r="6" spans="1:6" ht="25" thickBot="1" x14ac:dyDescent="0.75">
      <c r="A6" s="33" t="s">
        <v>59</v>
      </c>
      <c r="B6" s="34">
        <v>162</v>
      </c>
      <c r="C6" s="23">
        <v>150</v>
      </c>
      <c r="D6" s="54" t="s">
        <v>75</v>
      </c>
      <c r="E6" s="55"/>
    </row>
    <row r="7" spans="1:6" ht="24.5" x14ac:dyDescent="0.7">
      <c r="A7" s="32" t="s">
        <v>5</v>
      </c>
      <c r="B7" s="22">
        <f>B8+B9</f>
        <v>6652</v>
      </c>
      <c r="C7" s="46">
        <f>C8+C9</f>
        <v>6772</v>
      </c>
      <c r="D7" s="58"/>
      <c r="E7" s="59"/>
    </row>
    <row r="8" spans="1:6" ht="24.5" x14ac:dyDescent="0.7">
      <c r="A8" s="7" t="s">
        <v>6</v>
      </c>
      <c r="B8" s="8">
        <v>6370</v>
      </c>
      <c r="C8" s="8">
        <f>D8*E8</f>
        <v>6466</v>
      </c>
      <c r="D8" s="56" t="s">
        <v>89</v>
      </c>
      <c r="E8" s="57" t="s">
        <v>62</v>
      </c>
    </row>
    <row r="9" spans="1:6" ht="25" thickBot="1" x14ac:dyDescent="0.75">
      <c r="A9" s="13" t="s">
        <v>7</v>
      </c>
      <c r="B9" s="18">
        <v>282</v>
      </c>
      <c r="C9" s="8">
        <f>D9*E9</f>
        <v>306</v>
      </c>
      <c r="D9" s="54">
        <v>18</v>
      </c>
      <c r="E9" s="55">
        <v>17</v>
      </c>
    </row>
    <row r="10" spans="1:6" ht="59" thickBot="1" x14ac:dyDescent="0.75">
      <c r="A10" s="31" t="s">
        <v>31</v>
      </c>
      <c r="B10" s="23">
        <v>4113</v>
      </c>
      <c r="C10" s="23">
        <v>5000</v>
      </c>
      <c r="D10" s="60" t="s">
        <v>111</v>
      </c>
      <c r="E10" s="61" t="s">
        <v>112</v>
      </c>
      <c r="F10" s="1"/>
    </row>
    <row r="11" spans="1:6" ht="25" thickBot="1" x14ac:dyDescent="0.75">
      <c r="A11" s="31" t="s">
        <v>56</v>
      </c>
      <c r="B11" s="23">
        <v>4335</v>
      </c>
      <c r="C11" s="23">
        <v>335</v>
      </c>
      <c r="D11" s="60" t="s">
        <v>78</v>
      </c>
      <c r="E11" s="62" t="s">
        <v>105</v>
      </c>
      <c r="F11" s="1"/>
    </row>
    <row r="12" spans="1:6" ht="25" thickBot="1" x14ac:dyDescent="0.75">
      <c r="A12" s="31" t="s">
        <v>8</v>
      </c>
      <c r="B12" s="20">
        <v>500</v>
      </c>
      <c r="C12" s="20">
        <v>2300</v>
      </c>
      <c r="D12" s="214" t="s">
        <v>106</v>
      </c>
      <c r="E12" s="215"/>
      <c r="F12" s="1"/>
    </row>
    <row r="13" spans="1:6" ht="24.5" x14ac:dyDescent="0.7">
      <c r="A13" s="31" t="s">
        <v>9</v>
      </c>
      <c r="B13" s="17">
        <f>SUM(B14:B17)</f>
        <v>3461</v>
      </c>
      <c r="C13" s="17">
        <f>SUM(C14:C17)</f>
        <v>3701</v>
      </c>
      <c r="D13" s="66"/>
      <c r="E13" s="70"/>
      <c r="F13" s="1"/>
    </row>
    <row r="14" spans="1:6" ht="24.5" x14ac:dyDescent="0.7">
      <c r="A14" s="7" t="s">
        <v>91</v>
      </c>
      <c r="B14" s="9">
        <v>700</v>
      </c>
      <c r="C14" s="9">
        <v>700</v>
      </c>
      <c r="D14" s="54"/>
      <c r="E14" s="62"/>
      <c r="F14" s="1"/>
    </row>
    <row r="15" spans="1:6" ht="24.5" x14ac:dyDescent="0.7">
      <c r="A15" s="7" t="s">
        <v>92</v>
      </c>
      <c r="B15" s="9">
        <v>2300</v>
      </c>
      <c r="C15" s="9">
        <v>2500</v>
      </c>
      <c r="D15" s="54"/>
      <c r="E15" s="62"/>
      <c r="F15" s="1"/>
    </row>
    <row r="16" spans="1:6" ht="24.5" x14ac:dyDescent="0.7">
      <c r="A16" s="7" t="s">
        <v>10</v>
      </c>
      <c r="B16" s="9">
        <v>401</v>
      </c>
      <c r="C16" s="9">
        <v>401</v>
      </c>
      <c r="D16" s="63" t="s">
        <v>79</v>
      </c>
      <c r="E16" s="62"/>
      <c r="F16" s="1"/>
    </row>
    <row r="17" spans="1:6" ht="25" thickBot="1" x14ac:dyDescent="0.75">
      <c r="A17" s="13" t="s">
        <v>49</v>
      </c>
      <c r="B17" s="19">
        <v>60</v>
      </c>
      <c r="C17" s="19">
        <v>100</v>
      </c>
      <c r="D17" s="64"/>
      <c r="E17" s="65"/>
      <c r="F17" s="1"/>
    </row>
    <row r="18" spans="1:6" ht="25" thickBot="1" x14ac:dyDescent="0.75">
      <c r="A18" s="31" t="s">
        <v>30</v>
      </c>
      <c r="B18" s="6">
        <v>120</v>
      </c>
      <c r="C18" s="6">
        <v>600</v>
      </c>
      <c r="D18" s="74" t="s">
        <v>77</v>
      </c>
      <c r="E18" s="75"/>
      <c r="F18" s="1"/>
    </row>
    <row r="19" spans="1:6" ht="25" thickBot="1" x14ac:dyDescent="0.75">
      <c r="A19" s="31" t="s">
        <v>11</v>
      </c>
      <c r="B19" s="21">
        <v>92</v>
      </c>
      <c r="C19" s="21">
        <v>250</v>
      </c>
      <c r="D19" s="76" t="s">
        <v>48</v>
      </c>
      <c r="E19" s="77"/>
      <c r="F19" s="1"/>
    </row>
    <row r="20" spans="1:6" ht="46.5" customHeight="1" thickBot="1" x14ac:dyDescent="0.75">
      <c r="A20" s="31" t="s">
        <v>73</v>
      </c>
      <c r="B20" s="26">
        <v>1750</v>
      </c>
      <c r="C20" s="47">
        <v>525</v>
      </c>
      <c r="D20" s="212" t="s">
        <v>109</v>
      </c>
      <c r="E20" s="213"/>
      <c r="F20" s="1"/>
    </row>
    <row r="21" spans="1:6" ht="25" thickBot="1" x14ac:dyDescent="0.7">
      <c r="A21" s="25" t="s">
        <v>52</v>
      </c>
      <c r="B21" s="30">
        <f>B3+B7+B10+B11+B12+B13+B20+B18+B19+B6</f>
        <v>27884</v>
      </c>
      <c r="C21" s="48">
        <f>C3+C6+C7+C10+C12+C13+C20+C18+C19</f>
        <v>26770</v>
      </c>
      <c r="D21" s="78"/>
      <c r="E21" s="79"/>
      <c r="F21" s="1"/>
    </row>
    <row r="22" spans="1:6" ht="49.5" thickBot="1" x14ac:dyDescent="0.7">
      <c r="A22" s="36" t="s">
        <v>2</v>
      </c>
      <c r="B22" s="27" t="s">
        <v>86</v>
      </c>
      <c r="C22" s="44" t="s">
        <v>87</v>
      </c>
      <c r="D22" s="212" t="s">
        <v>104</v>
      </c>
      <c r="E22" s="213"/>
      <c r="F22" s="1"/>
    </row>
    <row r="23" spans="1:6" ht="25" thickBot="1" x14ac:dyDescent="0.7">
      <c r="A23" s="37" t="s">
        <v>53</v>
      </c>
      <c r="B23" s="10"/>
      <c r="C23" s="49" t="s">
        <v>42</v>
      </c>
      <c r="D23" s="80"/>
      <c r="E23" s="81"/>
      <c r="F23" s="1"/>
    </row>
    <row r="24" spans="1:6" ht="24.5" x14ac:dyDescent="0.7">
      <c r="A24" s="11" t="s">
        <v>3</v>
      </c>
      <c r="B24" s="39">
        <f t="shared" ref="B24:C24" si="0">SUM(B25:B26)</f>
        <v>6361</v>
      </c>
      <c r="C24" s="39">
        <f t="shared" si="0"/>
        <v>7075.04</v>
      </c>
      <c r="D24" s="66"/>
      <c r="E24" s="82"/>
      <c r="F24" s="4"/>
    </row>
    <row r="25" spans="1:6" ht="24.5" x14ac:dyDescent="0.7">
      <c r="A25" s="7" t="s">
        <v>4</v>
      </c>
      <c r="B25" s="42">
        <v>6001</v>
      </c>
      <c r="C25" s="42">
        <f>D4*D25</f>
        <v>6710</v>
      </c>
      <c r="D25" s="63">
        <v>55</v>
      </c>
      <c r="E25" s="55"/>
      <c r="F25" s="3"/>
    </row>
    <row r="26" spans="1:6" ht="25" thickBot="1" x14ac:dyDescent="0.75">
      <c r="A26" s="7" t="s">
        <v>1</v>
      </c>
      <c r="B26" s="43">
        <v>360</v>
      </c>
      <c r="C26" s="43">
        <f>D5*D26</f>
        <v>365.04</v>
      </c>
      <c r="D26" s="64">
        <v>20.28</v>
      </c>
      <c r="E26" s="83"/>
      <c r="F26" s="3"/>
    </row>
    <row r="27" spans="1:6" ht="24.5" x14ac:dyDescent="0.7">
      <c r="A27" s="12" t="s">
        <v>34</v>
      </c>
      <c r="B27" s="39">
        <f>SUM(B28:B45)</f>
        <v>9474</v>
      </c>
      <c r="C27" s="39">
        <f>SUM(C28:C45)</f>
        <v>5800</v>
      </c>
      <c r="D27" s="66"/>
      <c r="E27" s="70"/>
      <c r="F27" s="1"/>
    </row>
    <row r="28" spans="1:6" ht="24.5" x14ac:dyDescent="0.7">
      <c r="A28" s="7" t="s">
        <v>55</v>
      </c>
      <c r="B28" s="42">
        <v>1406</v>
      </c>
      <c r="C28" s="42">
        <v>1400</v>
      </c>
      <c r="D28" s="67"/>
      <c r="E28" s="62"/>
      <c r="F28" s="1"/>
    </row>
    <row r="29" spans="1:6" ht="24.5" x14ac:dyDescent="0.7">
      <c r="A29" s="7" t="s">
        <v>68</v>
      </c>
      <c r="B29" s="42">
        <v>625</v>
      </c>
      <c r="C29" s="42">
        <v>700</v>
      </c>
      <c r="D29" s="67"/>
      <c r="E29" s="62"/>
      <c r="F29" s="1"/>
    </row>
    <row r="30" spans="1:6" ht="24.5" x14ac:dyDescent="0.7">
      <c r="A30" s="7" t="s">
        <v>67</v>
      </c>
      <c r="B30" s="42">
        <v>438</v>
      </c>
      <c r="C30" s="42">
        <v>700</v>
      </c>
      <c r="D30" s="63"/>
      <c r="E30" s="62"/>
      <c r="F30" s="1"/>
    </row>
    <row r="31" spans="1:6" ht="24.5" x14ac:dyDescent="0.7">
      <c r="A31" s="7" t="s">
        <v>26</v>
      </c>
      <c r="B31" s="42">
        <v>850</v>
      </c>
      <c r="C31" s="42">
        <v>600</v>
      </c>
      <c r="D31" s="67"/>
      <c r="E31" s="62"/>
      <c r="F31" s="1"/>
    </row>
    <row r="32" spans="1:6" ht="24.5" x14ac:dyDescent="0.7">
      <c r="A32" s="7" t="s">
        <v>81</v>
      </c>
      <c r="B32" s="42">
        <v>343</v>
      </c>
      <c r="C32" s="42">
        <v>350</v>
      </c>
      <c r="D32" s="63"/>
      <c r="E32" s="62"/>
      <c r="F32" s="1"/>
    </row>
    <row r="33" spans="1:6" ht="24.5" x14ac:dyDescent="0.7">
      <c r="A33" s="7" t="s">
        <v>82</v>
      </c>
      <c r="B33" s="42">
        <v>550</v>
      </c>
      <c r="C33" s="42">
        <v>300</v>
      </c>
      <c r="D33" s="63"/>
      <c r="E33" s="62"/>
      <c r="F33" s="1"/>
    </row>
    <row r="34" spans="1:6" ht="24.5" x14ac:dyDescent="0.7">
      <c r="A34" s="7" t="s">
        <v>15</v>
      </c>
      <c r="B34" s="42">
        <v>306</v>
      </c>
      <c r="C34" s="42">
        <v>300</v>
      </c>
      <c r="D34" s="63"/>
      <c r="E34" s="62"/>
      <c r="F34" s="1"/>
    </row>
    <row r="35" spans="1:6" ht="24.5" x14ac:dyDescent="0.7">
      <c r="A35" s="7" t="s">
        <v>70</v>
      </c>
      <c r="B35" s="42">
        <v>200</v>
      </c>
      <c r="C35" s="42">
        <v>200</v>
      </c>
      <c r="D35" s="63"/>
      <c r="E35" s="62"/>
      <c r="F35" s="1"/>
    </row>
    <row r="36" spans="1:6" ht="24.5" x14ac:dyDescent="0.7">
      <c r="A36" s="7" t="s">
        <v>22</v>
      </c>
      <c r="B36" s="42">
        <v>352</v>
      </c>
      <c r="C36" s="42">
        <v>200</v>
      </c>
      <c r="D36" s="58"/>
      <c r="E36" s="62"/>
      <c r="F36" s="1"/>
    </row>
    <row r="37" spans="1:6" ht="24.5" x14ac:dyDescent="0.7">
      <c r="A37" s="7" t="s">
        <v>102</v>
      </c>
      <c r="B37" s="42">
        <v>152</v>
      </c>
      <c r="C37" s="42">
        <v>200</v>
      </c>
      <c r="D37" s="63"/>
      <c r="E37" s="62"/>
      <c r="F37" s="1"/>
    </row>
    <row r="38" spans="1:6" ht="24.5" x14ac:dyDescent="0.7">
      <c r="A38" s="7" t="s">
        <v>14</v>
      </c>
      <c r="B38" s="42">
        <v>0</v>
      </c>
      <c r="C38" s="42">
        <v>150</v>
      </c>
      <c r="D38" s="67"/>
      <c r="E38" s="62"/>
      <c r="F38" s="1"/>
    </row>
    <row r="39" spans="1:6" ht="24.5" x14ac:dyDescent="0.7">
      <c r="A39" s="7" t="s">
        <v>69</v>
      </c>
      <c r="B39" s="42">
        <v>48</v>
      </c>
      <c r="C39" s="42">
        <v>150</v>
      </c>
      <c r="D39" s="67"/>
      <c r="E39" s="62"/>
      <c r="F39" s="1"/>
    </row>
    <row r="40" spans="1:6" ht="24.5" x14ac:dyDescent="0.7">
      <c r="A40" s="7" t="s">
        <v>96</v>
      </c>
      <c r="B40" s="42">
        <v>36</v>
      </c>
      <c r="C40" s="42">
        <v>150</v>
      </c>
      <c r="D40" s="63"/>
      <c r="E40" s="62"/>
      <c r="F40" s="1"/>
    </row>
    <row r="41" spans="1:6" ht="24.5" x14ac:dyDescent="0.7">
      <c r="A41" s="7" t="s">
        <v>94</v>
      </c>
      <c r="B41" s="42">
        <v>44</v>
      </c>
      <c r="C41" s="42">
        <v>100</v>
      </c>
      <c r="D41" s="67"/>
      <c r="E41" s="62"/>
      <c r="F41" s="1"/>
    </row>
    <row r="42" spans="1:6" ht="24.5" x14ac:dyDescent="0.7">
      <c r="A42" s="7" t="s">
        <v>54</v>
      </c>
      <c r="B42" s="42">
        <v>0</v>
      </c>
      <c r="C42" s="42">
        <v>100</v>
      </c>
      <c r="D42" s="63"/>
      <c r="E42" s="62"/>
      <c r="F42" s="1"/>
    </row>
    <row r="43" spans="1:6" ht="24.5" x14ac:dyDescent="0.7">
      <c r="A43" s="7" t="s">
        <v>95</v>
      </c>
      <c r="B43" s="42">
        <v>83</v>
      </c>
      <c r="C43" s="42">
        <v>100</v>
      </c>
      <c r="D43" s="63"/>
      <c r="E43" s="62"/>
      <c r="F43" s="1"/>
    </row>
    <row r="44" spans="1:6" ht="24.5" x14ac:dyDescent="0.7">
      <c r="A44" s="7" t="s">
        <v>93</v>
      </c>
      <c r="B44" s="42">
        <v>52</v>
      </c>
      <c r="C44" s="42">
        <v>100</v>
      </c>
      <c r="D44" s="63"/>
      <c r="E44" s="62"/>
      <c r="F44" s="1"/>
    </row>
    <row r="45" spans="1:6" ht="25" thickBot="1" x14ac:dyDescent="0.75">
      <c r="A45" s="7" t="s">
        <v>101</v>
      </c>
      <c r="B45" s="43">
        <v>3989</v>
      </c>
      <c r="C45" s="43">
        <v>0</v>
      </c>
      <c r="D45" s="64"/>
      <c r="E45" s="65"/>
      <c r="F45" s="1"/>
    </row>
    <row r="46" spans="1:6" ht="24.5" x14ac:dyDescent="0.7">
      <c r="A46" s="12" t="s">
        <v>43</v>
      </c>
      <c r="B46" s="50">
        <f>SUM(B47:B51)</f>
        <v>2338</v>
      </c>
      <c r="C46" s="39">
        <f>SUM(C47:C51)</f>
        <v>2760</v>
      </c>
      <c r="D46" s="74"/>
      <c r="E46" s="84"/>
      <c r="F46" s="2"/>
    </row>
    <row r="47" spans="1:6" ht="24.5" x14ac:dyDescent="0.7">
      <c r="A47" s="7" t="s">
        <v>27</v>
      </c>
      <c r="B47" s="28">
        <v>568</v>
      </c>
      <c r="C47" s="42">
        <v>1500</v>
      </c>
      <c r="D47" s="63" t="s">
        <v>103</v>
      </c>
      <c r="E47" s="55" t="s">
        <v>108</v>
      </c>
      <c r="F47" s="2"/>
    </row>
    <row r="48" spans="1:6" ht="24.5" x14ac:dyDescent="0.7">
      <c r="A48" s="7" t="s">
        <v>57</v>
      </c>
      <c r="B48" s="28">
        <v>778</v>
      </c>
      <c r="C48" s="42">
        <v>0</v>
      </c>
      <c r="D48" s="63"/>
      <c r="E48" s="68"/>
      <c r="F48" s="2"/>
    </row>
    <row r="49" spans="1:6" ht="24.5" x14ac:dyDescent="0.7">
      <c r="A49" s="7" t="s">
        <v>83</v>
      </c>
      <c r="B49" s="28">
        <v>725</v>
      </c>
      <c r="C49" s="42">
        <v>1000</v>
      </c>
      <c r="D49" s="73" t="s">
        <v>107</v>
      </c>
      <c r="E49" s="68"/>
      <c r="F49" s="2"/>
    </row>
    <row r="50" spans="1:6" ht="24.5" x14ac:dyDescent="0.7">
      <c r="A50" s="7" t="s">
        <v>23</v>
      </c>
      <c r="B50" s="28">
        <v>110</v>
      </c>
      <c r="C50" s="42">
        <v>110</v>
      </c>
      <c r="D50" s="67"/>
      <c r="E50" s="68"/>
      <c r="F50" s="2"/>
    </row>
    <row r="51" spans="1:6" ht="25" thickBot="1" x14ac:dyDescent="0.75">
      <c r="A51" s="7" t="s">
        <v>110</v>
      </c>
      <c r="B51" s="28">
        <v>157</v>
      </c>
      <c r="C51" s="42">
        <v>150</v>
      </c>
      <c r="D51" s="63"/>
      <c r="E51" s="69"/>
      <c r="F51" s="5"/>
    </row>
    <row r="52" spans="1:6" ht="24.5" x14ac:dyDescent="0.7">
      <c r="A52" s="12" t="s">
        <v>44</v>
      </c>
      <c r="B52" s="50">
        <f>SUM(B53:B61)</f>
        <v>3013</v>
      </c>
      <c r="C52" s="39">
        <f>SUM(C53:C61)</f>
        <v>3360</v>
      </c>
      <c r="D52" s="66"/>
      <c r="E52" s="70"/>
      <c r="F52" s="1"/>
    </row>
    <row r="53" spans="1:6" ht="24.5" x14ac:dyDescent="0.7">
      <c r="A53" s="14" t="s">
        <v>0</v>
      </c>
      <c r="B53" s="29">
        <v>1881</v>
      </c>
      <c r="C53" s="40">
        <v>2000</v>
      </c>
      <c r="D53" s="63"/>
      <c r="E53" s="62"/>
      <c r="F53" s="1"/>
    </row>
    <row r="54" spans="1:6" ht="24.5" x14ac:dyDescent="0.7">
      <c r="A54" s="7" t="s">
        <v>16</v>
      </c>
      <c r="B54" s="29">
        <v>293</v>
      </c>
      <c r="C54" s="40">
        <v>310</v>
      </c>
      <c r="D54" s="63"/>
      <c r="E54" s="62"/>
      <c r="F54" s="1"/>
    </row>
    <row r="55" spans="1:6" ht="24.5" x14ac:dyDescent="0.7">
      <c r="A55" s="7" t="s">
        <v>20</v>
      </c>
      <c r="B55" s="29">
        <v>291</v>
      </c>
      <c r="C55" s="40">
        <v>300</v>
      </c>
      <c r="D55" s="63"/>
      <c r="E55" s="62"/>
      <c r="F55" s="1"/>
    </row>
    <row r="56" spans="1:6" ht="24.5" x14ac:dyDescent="0.7">
      <c r="A56" s="14" t="s">
        <v>29</v>
      </c>
      <c r="B56" s="29">
        <v>225</v>
      </c>
      <c r="C56" s="40">
        <v>250</v>
      </c>
      <c r="D56" s="63"/>
      <c r="E56" s="62"/>
      <c r="F56" s="1"/>
    </row>
    <row r="57" spans="1:6" ht="24.5" x14ac:dyDescent="0.7">
      <c r="A57" s="14" t="s">
        <v>45</v>
      </c>
      <c r="B57" s="29">
        <v>196</v>
      </c>
      <c r="C57" s="40">
        <v>200</v>
      </c>
      <c r="D57" s="63"/>
      <c r="E57" s="62"/>
      <c r="F57" s="1"/>
    </row>
    <row r="58" spans="1:6" ht="24.5" x14ac:dyDescent="0.7">
      <c r="A58" s="7" t="s">
        <v>17</v>
      </c>
      <c r="B58" s="29">
        <v>75</v>
      </c>
      <c r="C58" s="40">
        <v>200</v>
      </c>
      <c r="D58" s="63"/>
      <c r="E58" s="62"/>
      <c r="F58" s="1"/>
    </row>
    <row r="59" spans="1:6" ht="24.5" x14ac:dyDescent="0.7">
      <c r="A59" s="7" t="s">
        <v>97</v>
      </c>
      <c r="B59" s="29">
        <v>52</v>
      </c>
      <c r="C59" s="40">
        <v>50</v>
      </c>
      <c r="D59" s="63"/>
      <c r="E59" s="62"/>
      <c r="F59" s="1"/>
    </row>
    <row r="60" spans="1:6" ht="24.5" x14ac:dyDescent="0.7">
      <c r="A60" s="7" t="s">
        <v>18</v>
      </c>
      <c r="B60" s="29">
        <v>0</v>
      </c>
      <c r="C60" s="40">
        <v>50</v>
      </c>
      <c r="D60" s="63"/>
      <c r="E60" s="62"/>
      <c r="F60" s="1"/>
    </row>
    <row r="61" spans="1:6" ht="25" thickBot="1" x14ac:dyDescent="0.75">
      <c r="A61" s="7" t="s">
        <v>19</v>
      </c>
      <c r="B61" s="29">
        <v>0</v>
      </c>
      <c r="C61" s="40">
        <v>0</v>
      </c>
      <c r="D61" s="64"/>
      <c r="E61" s="65"/>
      <c r="F61" s="1"/>
    </row>
    <row r="62" spans="1:6" ht="24.5" x14ac:dyDescent="0.7">
      <c r="A62" s="12" t="s">
        <v>47</v>
      </c>
      <c r="B62" s="39">
        <f>SUM(B63:B66)</f>
        <v>1600</v>
      </c>
      <c r="C62" s="39">
        <f>SUM(C63:C66)</f>
        <v>1800</v>
      </c>
      <c r="D62" s="66"/>
      <c r="E62" s="70"/>
      <c r="F62" s="1"/>
    </row>
    <row r="63" spans="1:6" ht="24.5" x14ac:dyDescent="0.7">
      <c r="A63" s="7" t="s">
        <v>66</v>
      </c>
      <c r="B63" s="40">
        <v>900</v>
      </c>
      <c r="C63" s="40">
        <v>300</v>
      </c>
      <c r="D63" s="63"/>
      <c r="E63" s="62"/>
      <c r="F63" s="1"/>
    </row>
    <row r="64" spans="1:6" ht="24.5" x14ac:dyDescent="0.7">
      <c r="A64" s="7" t="s">
        <v>98</v>
      </c>
      <c r="B64" s="40">
        <v>200</v>
      </c>
      <c r="C64" s="40">
        <v>600</v>
      </c>
      <c r="D64" s="63"/>
      <c r="E64" s="62"/>
      <c r="F64" s="1"/>
    </row>
    <row r="65" spans="1:6" ht="24.5" x14ac:dyDescent="0.7">
      <c r="A65" s="7" t="s">
        <v>99</v>
      </c>
      <c r="B65" s="40">
        <v>0</v>
      </c>
      <c r="C65" s="40">
        <v>600</v>
      </c>
      <c r="D65" s="63"/>
      <c r="E65" s="62"/>
      <c r="F65" s="1"/>
    </row>
    <row r="66" spans="1:6" ht="25" thickBot="1" x14ac:dyDescent="0.75">
      <c r="A66" s="13" t="s">
        <v>28</v>
      </c>
      <c r="B66" s="40">
        <v>500</v>
      </c>
      <c r="C66" s="40">
        <v>300</v>
      </c>
      <c r="D66" s="64"/>
      <c r="E66" s="65"/>
      <c r="F66" s="1"/>
    </row>
    <row r="67" spans="1:6" ht="24.5" x14ac:dyDescent="0.7">
      <c r="A67" s="12" t="s">
        <v>46</v>
      </c>
      <c r="B67" s="39">
        <f>SUM(B68:B71)</f>
        <v>2784</v>
      </c>
      <c r="C67" s="39">
        <f>SUM(C68:C71)</f>
        <v>2675</v>
      </c>
      <c r="D67" s="66"/>
      <c r="E67" s="70"/>
      <c r="F67" s="1"/>
    </row>
    <row r="68" spans="1:6" ht="24.5" x14ac:dyDescent="0.7">
      <c r="A68" s="7" t="s">
        <v>24</v>
      </c>
      <c r="B68" s="40">
        <v>1665</v>
      </c>
      <c r="C68" s="40">
        <v>1600</v>
      </c>
      <c r="D68" s="63"/>
      <c r="E68" s="62"/>
      <c r="F68" s="1"/>
    </row>
    <row r="69" spans="1:6" ht="24.5" x14ac:dyDescent="0.7">
      <c r="A69" s="7" t="s">
        <v>100</v>
      </c>
      <c r="B69" s="40">
        <v>525</v>
      </c>
      <c r="C69" s="40">
        <v>525</v>
      </c>
      <c r="D69" s="63"/>
      <c r="E69" s="62"/>
      <c r="F69" s="1"/>
    </row>
    <row r="70" spans="1:6" ht="24.5" x14ac:dyDescent="0.7">
      <c r="A70" s="7" t="s">
        <v>35</v>
      </c>
      <c r="B70" s="40">
        <v>270</v>
      </c>
      <c r="C70" s="40">
        <v>250</v>
      </c>
      <c r="D70" s="63"/>
      <c r="E70" s="62"/>
      <c r="F70" s="1"/>
    </row>
    <row r="71" spans="1:6" ht="25" thickBot="1" x14ac:dyDescent="0.75">
      <c r="A71" s="13" t="s">
        <v>25</v>
      </c>
      <c r="B71" s="41">
        <v>324</v>
      </c>
      <c r="C71" s="41">
        <v>300</v>
      </c>
      <c r="D71" s="64"/>
      <c r="E71" s="65"/>
      <c r="F71" s="1"/>
    </row>
    <row r="72" spans="1:6" ht="24.5" x14ac:dyDescent="0.7">
      <c r="A72" s="12" t="s">
        <v>12</v>
      </c>
      <c r="B72" s="39">
        <f>SUM(B73:B82)</f>
        <v>1030</v>
      </c>
      <c r="C72" s="39">
        <f>SUM(C73:C82)</f>
        <v>1400</v>
      </c>
      <c r="D72" s="66"/>
      <c r="E72" s="70"/>
      <c r="F72" s="1"/>
    </row>
    <row r="73" spans="1:6" ht="24.5" x14ac:dyDescent="0.7">
      <c r="A73" s="15" t="s">
        <v>72</v>
      </c>
      <c r="B73" s="29">
        <v>200</v>
      </c>
      <c r="C73" s="40">
        <v>400</v>
      </c>
      <c r="D73" s="63"/>
      <c r="E73" s="62"/>
      <c r="F73" s="1"/>
    </row>
    <row r="74" spans="1:6" ht="24.5" x14ac:dyDescent="0.7">
      <c r="A74" s="15" t="s">
        <v>84</v>
      </c>
      <c r="B74" s="29">
        <v>300</v>
      </c>
      <c r="C74" s="40">
        <v>300</v>
      </c>
      <c r="D74" s="63"/>
      <c r="E74" s="62"/>
      <c r="F74" s="1"/>
    </row>
    <row r="75" spans="1:6" ht="24.5" x14ac:dyDescent="0.7">
      <c r="A75" s="15" t="s">
        <v>85</v>
      </c>
      <c r="B75" s="29">
        <v>230</v>
      </c>
      <c r="C75" s="40">
        <v>250</v>
      </c>
      <c r="D75" s="63"/>
      <c r="E75" s="62"/>
      <c r="F75" s="1"/>
    </row>
    <row r="76" spans="1:6" ht="24.5" x14ac:dyDescent="0.7">
      <c r="A76" s="15" t="s">
        <v>80</v>
      </c>
      <c r="B76" s="29">
        <v>300</v>
      </c>
      <c r="C76" s="40">
        <v>300</v>
      </c>
      <c r="D76" s="63"/>
      <c r="E76" s="62"/>
      <c r="F76" s="1"/>
    </row>
    <row r="77" spans="1:6" ht="24.5" x14ac:dyDescent="0.7">
      <c r="A77" s="15" t="s">
        <v>33</v>
      </c>
      <c r="B77" s="29">
        <v>0</v>
      </c>
      <c r="C77" s="40">
        <v>150</v>
      </c>
      <c r="D77" s="63"/>
      <c r="E77" s="62"/>
      <c r="F77" s="1"/>
    </row>
    <row r="78" spans="1:6" ht="24.5" x14ac:dyDescent="0.7">
      <c r="A78" s="15" t="s">
        <v>36</v>
      </c>
      <c r="B78" s="29">
        <v>0</v>
      </c>
      <c r="C78" s="40">
        <v>0</v>
      </c>
      <c r="D78" s="85"/>
      <c r="E78" s="62"/>
      <c r="F78" s="1"/>
    </row>
    <row r="79" spans="1:6" ht="24.5" x14ac:dyDescent="0.7">
      <c r="A79" s="15" t="s">
        <v>37</v>
      </c>
      <c r="B79" s="29">
        <v>0</v>
      </c>
      <c r="C79" s="40">
        <v>0</v>
      </c>
      <c r="D79" s="63"/>
      <c r="E79" s="62"/>
      <c r="F79" s="1"/>
    </row>
    <row r="80" spans="1:6" ht="24.5" x14ac:dyDescent="0.7">
      <c r="A80" s="15" t="s">
        <v>38</v>
      </c>
      <c r="B80" s="29">
        <v>0</v>
      </c>
      <c r="C80" s="40">
        <v>0</v>
      </c>
      <c r="D80" s="85"/>
      <c r="E80" s="62"/>
      <c r="F80" s="1"/>
    </row>
    <row r="81" spans="1:9" ht="24.5" x14ac:dyDescent="0.7">
      <c r="A81" s="15" t="s">
        <v>39</v>
      </c>
      <c r="B81" s="29">
        <v>0</v>
      </c>
      <c r="C81" s="40">
        <v>0</v>
      </c>
      <c r="D81" s="63"/>
      <c r="E81" s="62"/>
      <c r="F81" s="1"/>
    </row>
    <row r="82" spans="1:9" ht="25" thickBot="1" x14ac:dyDescent="0.75">
      <c r="A82" s="15" t="s">
        <v>40</v>
      </c>
      <c r="B82" s="29">
        <v>0</v>
      </c>
      <c r="C82" s="40">
        <v>0</v>
      </c>
      <c r="D82" s="64"/>
      <c r="E82" s="65"/>
      <c r="F82" s="1"/>
    </row>
    <row r="83" spans="1:9" ht="24.5" x14ac:dyDescent="0.7">
      <c r="A83" s="12" t="s">
        <v>71</v>
      </c>
      <c r="B83" s="39">
        <f>SUM(B84:B92)</f>
        <v>847</v>
      </c>
      <c r="C83" s="39">
        <f>SUM(C84:C92)</f>
        <v>1500</v>
      </c>
      <c r="D83" s="66"/>
      <c r="E83" s="70"/>
      <c r="F83" s="1"/>
    </row>
    <row r="84" spans="1:9" ht="24.5" x14ac:dyDescent="0.7">
      <c r="A84" s="15" t="s">
        <v>80</v>
      </c>
      <c r="B84" s="29">
        <v>400</v>
      </c>
      <c r="C84" s="40">
        <v>600</v>
      </c>
      <c r="D84" s="63"/>
      <c r="E84" s="62"/>
      <c r="F84" s="1"/>
    </row>
    <row r="85" spans="1:9" ht="24.5" x14ac:dyDescent="0.7">
      <c r="A85" s="15" t="s">
        <v>84</v>
      </c>
      <c r="B85" s="29">
        <v>326</v>
      </c>
      <c r="C85" s="40">
        <v>600</v>
      </c>
      <c r="D85" s="85"/>
      <c r="E85" s="62"/>
      <c r="F85" s="1"/>
    </row>
    <row r="86" spans="1:9" ht="24.5" x14ac:dyDescent="0.7">
      <c r="A86" s="15" t="s">
        <v>85</v>
      </c>
      <c r="B86" s="29">
        <v>121</v>
      </c>
      <c r="C86" s="40">
        <v>300</v>
      </c>
      <c r="D86" s="63"/>
      <c r="E86" s="62"/>
      <c r="F86" s="1"/>
    </row>
    <row r="87" spans="1:9" ht="24.75" customHeight="1" x14ac:dyDescent="0.7">
      <c r="A87" s="15" t="s">
        <v>63</v>
      </c>
      <c r="B87" s="29">
        <v>0</v>
      </c>
      <c r="C87" s="40">
        <v>0</v>
      </c>
      <c r="D87" s="63"/>
      <c r="E87" s="86"/>
      <c r="F87" s="1"/>
    </row>
    <row r="88" spans="1:9" ht="24.5" x14ac:dyDescent="0.7">
      <c r="A88" s="15" t="s">
        <v>64</v>
      </c>
      <c r="B88" s="29">
        <v>0</v>
      </c>
      <c r="C88" s="40">
        <v>0</v>
      </c>
      <c r="D88" s="63"/>
      <c r="E88" s="87"/>
      <c r="F88" s="1"/>
      <c r="I88" s="72"/>
    </row>
    <row r="89" spans="1:9" ht="24.5" x14ac:dyDescent="0.7">
      <c r="A89" s="15" t="s">
        <v>65</v>
      </c>
      <c r="B89" s="29">
        <v>0</v>
      </c>
      <c r="C89" s="40">
        <v>0</v>
      </c>
      <c r="D89" s="63"/>
      <c r="E89" s="87"/>
      <c r="F89" s="1"/>
      <c r="I89" s="63"/>
    </row>
    <row r="90" spans="1:9" ht="24.5" x14ac:dyDescent="0.7">
      <c r="A90" s="15" t="s">
        <v>32</v>
      </c>
      <c r="B90" s="29">
        <v>0</v>
      </c>
      <c r="C90" s="40">
        <v>0</v>
      </c>
      <c r="D90" s="63"/>
      <c r="E90" s="87"/>
      <c r="F90" s="1"/>
      <c r="I90" s="63"/>
    </row>
    <row r="91" spans="1:9" ht="24.5" x14ac:dyDescent="0.7">
      <c r="A91" s="15" t="s">
        <v>76</v>
      </c>
      <c r="B91" s="29">
        <v>0</v>
      </c>
      <c r="C91" s="40">
        <v>0</v>
      </c>
      <c r="D91" s="63"/>
      <c r="E91" s="87"/>
      <c r="F91" s="1"/>
      <c r="I91" s="63"/>
    </row>
    <row r="92" spans="1:9" ht="25" thickBot="1" x14ac:dyDescent="0.75">
      <c r="A92" s="15" t="s">
        <v>33</v>
      </c>
      <c r="B92" s="29">
        <v>0</v>
      </c>
      <c r="C92" s="40">
        <v>0</v>
      </c>
      <c r="D92" s="78"/>
      <c r="E92" s="65"/>
      <c r="F92" s="1"/>
      <c r="I92" s="63"/>
    </row>
    <row r="93" spans="1:9" ht="24.5" x14ac:dyDescent="0.7">
      <c r="A93" s="12" t="s">
        <v>21</v>
      </c>
      <c r="B93" s="39">
        <f>SUM(B94:B95)</f>
        <v>380</v>
      </c>
      <c r="C93" s="39">
        <f>SUM(C94:C95)</f>
        <v>400</v>
      </c>
      <c r="D93" s="66"/>
      <c r="E93" s="70"/>
      <c r="F93" s="1"/>
    </row>
    <row r="94" spans="1:9" ht="24.5" x14ac:dyDescent="0.7">
      <c r="A94" s="7" t="s">
        <v>13</v>
      </c>
      <c r="B94" s="29">
        <v>380</v>
      </c>
      <c r="C94" s="40">
        <v>400</v>
      </c>
      <c r="D94" s="63"/>
      <c r="E94" s="62"/>
      <c r="F94" s="1"/>
    </row>
    <row r="95" spans="1:9" ht="25" thickBot="1" x14ac:dyDescent="0.75">
      <c r="A95" s="13" t="s">
        <v>41</v>
      </c>
      <c r="B95" s="29"/>
      <c r="C95" s="40">
        <v>0</v>
      </c>
      <c r="D95" s="64"/>
      <c r="E95" s="65"/>
      <c r="F95" s="1"/>
    </row>
    <row r="96" spans="1:9" ht="25" thickBot="1" x14ac:dyDescent="0.75">
      <c r="A96" s="37" t="s">
        <v>50</v>
      </c>
      <c r="B96" s="16">
        <f>B24+B46+B27+B52+B83+B72+B67+B62+B93</f>
        <v>27827</v>
      </c>
      <c r="C96" s="16">
        <f>C24+C46+C27+C52+C83+C72+C67+C62+C93</f>
        <v>26770.04</v>
      </c>
      <c r="D96" s="71"/>
      <c r="E96" s="75"/>
      <c r="F96" s="1"/>
    </row>
    <row r="97" spans="1:6" ht="25" thickBot="1" x14ac:dyDescent="0.75">
      <c r="A97" s="38" t="s">
        <v>58</v>
      </c>
      <c r="B97" s="51">
        <f>+B21-B96</f>
        <v>57</v>
      </c>
      <c r="C97" s="51">
        <f>+C21-C96</f>
        <v>-4.0000000000873115E-2</v>
      </c>
      <c r="D97" s="64"/>
      <c r="E97" s="65"/>
      <c r="F97" s="1"/>
    </row>
  </sheetData>
  <sortState xmlns:xlrd2="http://schemas.microsoft.com/office/spreadsheetml/2017/richdata2" ref="A28:C45">
    <sortCondition descending="1" ref="C28:C45"/>
  </sortState>
  <mergeCells count="4">
    <mergeCell ref="D1:E1"/>
    <mergeCell ref="D12:E12"/>
    <mergeCell ref="D20:E20"/>
    <mergeCell ref="D22:E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fitToHeight="2" orientation="portrait" horizontalDpi="4294967293" r:id="rId1"/>
  <headerFooter alignWithMargins="0">
    <oddHeader>&amp;C&amp;"Arial,Gras"&amp;22&amp;UBUDGET 2023&amp;R&amp;"Arial Black,Normal"&amp;14V1</oddHeader>
    <oddFooter>&amp;R&amp;D</oddFooter>
  </headerFooter>
  <rowBreaks count="1" manualBreakCount="1">
    <brk id="5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4"/>
  <sheetViews>
    <sheetView tabSelected="1" view="pageBreakPreview" topLeftCell="A55" zoomScale="60" zoomScaleNormal="100" workbookViewId="0">
      <selection activeCell="K50" sqref="K50"/>
    </sheetView>
  </sheetViews>
  <sheetFormatPr baseColWidth="10" defaultRowHeight="12.5" x14ac:dyDescent="0.25"/>
  <cols>
    <col min="1" max="1" width="114.81640625" bestFit="1" customWidth="1"/>
    <col min="2" max="2" width="29.7265625" hidden="1" customWidth="1"/>
    <col min="3" max="3" width="33.453125" customWidth="1"/>
    <col min="4" max="4" width="29.7265625" bestFit="1" customWidth="1"/>
    <col min="5" max="5" width="43.26953125" style="72" bestFit="1" customWidth="1"/>
    <col min="6" max="6" width="26.453125" style="72" bestFit="1" customWidth="1"/>
    <col min="7" max="7" width="10.453125" customWidth="1"/>
  </cols>
  <sheetData>
    <row r="1" spans="1:7" ht="56.5" thickBot="1" x14ac:dyDescent="0.85">
      <c r="A1" s="89" t="s">
        <v>2</v>
      </c>
      <c r="B1" s="109" t="s">
        <v>87</v>
      </c>
      <c r="C1" s="107" t="s">
        <v>117</v>
      </c>
      <c r="D1" s="110" t="s">
        <v>118</v>
      </c>
      <c r="E1" s="162" t="s">
        <v>119</v>
      </c>
      <c r="F1" s="163"/>
      <c r="G1" s="4"/>
    </row>
    <row r="2" spans="1:7" ht="40" thickBot="1" x14ac:dyDescent="0.3">
      <c r="A2" s="90" t="s">
        <v>51</v>
      </c>
      <c r="B2" s="102" t="s">
        <v>42</v>
      </c>
      <c r="C2" s="91" t="s">
        <v>42</v>
      </c>
      <c r="D2" s="111" t="s">
        <v>42</v>
      </c>
      <c r="E2" s="198" t="s">
        <v>60</v>
      </c>
      <c r="F2" s="198" t="s">
        <v>61</v>
      </c>
    </row>
    <row r="3" spans="1:7" ht="39.5" x14ac:dyDescent="1.1000000000000001">
      <c r="A3" s="92" t="s">
        <v>3</v>
      </c>
      <c r="B3" s="93">
        <v>7472</v>
      </c>
      <c r="C3" s="93">
        <f>SUM(C4:C5)</f>
        <v>6772</v>
      </c>
      <c r="D3" s="103">
        <f>SUM(D4:D5)</f>
        <v>7340</v>
      </c>
      <c r="E3" s="197"/>
      <c r="F3" s="199"/>
    </row>
    <row r="4" spans="1:7" ht="39.5" x14ac:dyDescent="1.1000000000000001">
      <c r="A4" s="94" t="s">
        <v>4</v>
      </c>
      <c r="B4" s="116">
        <v>7076</v>
      </c>
      <c r="C4" s="116">
        <v>6328</v>
      </c>
      <c r="D4" s="104">
        <f>E4*F4</f>
        <v>6900</v>
      </c>
      <c r="E4" s="128" t="s">
        <v>128</v>
      </c>
      <c r="F4" s="129" t="s">
        <v>120</v>
      </c>
    </row>
    <row r="5" spans="1:7" ht="40" thickBot="1" x14ac:dyDescent="1.1499999999999999">
      <c r="A5" s="95" t="s">
        <v>1</v>
      </c>
      <c r="B5" s="116">
        <v>396</v>
      </c>
      <c r="C5" s="117">
        <v>444</v>
      </c>
      <c r="D5" s="104">
        <f>E5*F5</f>
        <v>440</v>
      </c>
      <c r="E5" s="130">
        <v>20</v>
      </c>
      <c r="F5" s="127">
        <v>22</v>
      </c>
    </row>
    <row r="6" spans="1:7" ht="39.5" x14ac:dyDescent="1.1000000000000001">
      <c r="A6" s="97" t="s">
        <v>5</v>
      </c>
      <c r="B6" s="119">
        <v>6772</v>
      </c>
      <c r="C6" s="119">
        <f>C7+C8</f>
        <v>6300</v>
      </c>
      <c r="D6" s="119">
        <f>D7+D8</f>
        <v>6665</v>
      </c>
      <c r="E6" s="130"/>
      <c r="F6" s="133"/>
    </row>
    <row r="7" spans="1:7" ht="39.5" x14ac:dyDescent="1.1000000000000001">
      <c r="A7" s="94" t="s">
        <v>6</v>
      </c>
      <c r="B7" s="116">
        <v>6466</v>
      </c>
      <c r="C7" s="116">
        <v>5977</v>
      </c>
      <c r="D7" s="116">
        <f>E7*F7</f>
        <v>6325</v>
      </c>
      <c r="E7" s="128" t="s">
        <v>128</v>
      </c>
      <c r="F7" s="129" t="s">
        <v>121</v>
      </c>
    </row>
    <row r="8" spans="1:7" ht="33.75" customHeight="1" thickBot="1" x14ac:dyDescent="1.1499999999999999">
      <c r="A8" s="95" t="s">
        <v>7</v>
      </c>
      <c r="B8" s="117">
        <v>306</v>
      </c>
      <c r="C8" s="117">
        <v>323</v>
      </c>
      <c r="D8" s="117">
        <f>E8*F8</f>
        <v>340</v>
      </c>
      <c r="E8" s="130">
        <v>20</v>
      </c>
      <c r="F8" s="127">
        <v>17</v>
      </c>
    </row>
    <row r="9" spans="1:7" ht="33.75" customHeight="1" thickBot="1" x14ac:dyDescent="1.1499999999999999">
      <c r="A9" s="96" t="s">
        <v>59</v>
      </c>
      <c r="B9" s="120">
        <v>150</v>
      </c>
      <c r="C9" s="118">
        <v>199</v>
      </c>
      <c r="D9" s="105">
        <v>200</v>
      </c>
      <c r="E9" s="131"/>
      <c r="F9" s="132"/>
    </row>
    <row r="10" spans="1:7" ht="73.5" customHeight="1" thickBot="1" x14ac:dyDescent="1.1499999999999999">
      <c r="A10" s="92" t="s">
        <v>31</v>
      </c>
      <c r="B10" s="120">
        <v>5000</v>
      </c>
      <c r="C10" s="120">
        <v>6082</v>
      </c>
      <c r="D10" s="105">
        <v>6000</v>
      </c>
      <c r="E10" s="134" t="s">
        <v>125</v>
      </c>
      <c r="F10" s="187" t="s">
        <v>136</v>
      </c>
      <c r="G10" s="1"/>
    </row>
    <row r="11" spans="1:7" ht="40" thickBot="1" x14ac:dyDescent="1.1499999999999999">
      <c r="A11" s="92" t="s">
        <v>130</v>
      </c>
      <c r="B11" s="210">
        <v>335</v>
      </c>
      <c r="C11" s="120">
        <v>53</v>
      </c>
      <c r="D11" s="105">
        <v>1850</v>
      </c>
      <c r="E11" s="134" t="s">
        <v>144</v>
      </c>
      <c r="F11" s="135" t="s">
        <v>145</v>
      </c>
      <c r="G11" s="1"/>
    </row>
    <row r="12" spans="1:7" ht="40" thickBot="1" x14ac:dyDescent="1.1499999999999999">
      <c r="A12" s="92" t="s">
        <v>8</v>
      </c>
      <c r="B12" s="211">
        <v>3900</v>
      </c>
      <c r="C12" s="186">
        <v>0</v>
      </c>
      <c r="D12" s="112">
        <v>1730</v>
      </c>
      <c r="E12" s="164"/>
      <c r="F12" s="165"/>
      <c r="G12" s="1"/>
    </row>
    <row r="13" spans="1:7" ht="39.5" x14ac:dyDescent="1.1000000000000001">
      <c r="A13" s="92" t="s">
        <v>9</v>
      </c>
      <c r="B13" s="93">
        <v>3701</v>
      </c>
      <c r="C13" s="93">
        <f>SUM(C14:C18)</f>
        <v>3844</v>
      </c>
      <c r="D13" s="103">
        <f>SUM(D14:D18)</f>
        <v>4344</v>
      </c>
      <c r="E13" s="136"/>
      <c r="F13" s="137"/>
      <c r="G13" s="1"/>
    </row>
    <row r="14" spans="1:7" ht="39.5" x14ac:dyDescent="1.1000000000000001">
      <c r="A14" s="94" t="s">
        <v>92</v>
      </c>
      <c r="B14" s="98">
        <v>2500</v>
      </c>
      <c r="C14" s="98">
        <v>2500</v>
      </c>
      <c r="D14" s="113">
        <v>2500</v>
      </c>
      <c r="E14" s="130"/>
      <c r="F14" s="135"/>
      <c r="G14" s="1"/>
    </row>
    <row r="15" spans="1:7" ht="39.5" x14ac:dyDescent="1.1000000000000001">
      <c r="A15" s="94" t="s">
        <v>91</v>
      </c>
      <c r="B15" s="98">
        <v>700</v>
      </c>
      <c r="C15" s="186">
        <v>0</v>
      </c>
      <c r="D15" s="113">
        <v>700</v>
      </c>
      <c r="E15" s="130"/>
      <c r="F15" s="135"/>
      <c r="G15" s="1"/>
    </row>
    <row r="16" spans="1:7" ht="39.5" x14ac:dyDescent="1.1000000000000001">
      <c r="A16" s="94" t="s">
        <v>127</v>
      </c>
      <c r="B16" s="201"/>
      <c r="C16" s="98">
        <v>800</v>
      </c>
      <c r="D16" s="113">
        <v>500</v>
      </c>
      <c r="E16" s="130"/>
      <c r="F16" s="135"/>
      <c r="G16" s="1"/>
    </row>
    <row r="17" spans="1:7" ht="39.5" x14ac:dyDescent="1.1000000000000001">
      <c r="A17" s="94" t="s">
        <v>10</v>
      </c>
      <c r="B17" s="98">
        <v>401</v>
      </c>
      <c r="C17" s="98">
        <v>544</v>
      </c>
      <c r="D17" s="113">
        <v>544</v>
      </c>
      <c r="E17" s="138"/>
      <c r="F17" s="135"/>
      <c r="G17" s="1"/>
    </row>
    <row r="18" spans="1:7" ht="40" thickBot="1" x14ac:dyDescent="1.1499999999999999">
      <c r="A18" s="95" t="s">
        <v>49</v>
      </c>
      <c r="B18" s="98">
        <v>100</v>
      </c>
      <c r="C18" s="186">
        <v>0</v>
      </c>
      <c r="D18" s="113">
        <v>100</v>
      </c>
      <c r="E18" s="139"/>
      <c r="F18" s="140"/>
      <c r="G18" s="1"/>
    </row>
    <row r="19" spans="1:7" ht="40" thickBot="1" x14ac:dyDescent="1.1499999999999999">
      <c r="A19" s="92" t="s">
        <v>122</v>
      </c>
      <c r="B19" s="202"/>
      <c r="C19" s="121">
        <v>600</v>
      </c>
      <c r="D19" s="188">
        <v>0</v>
      </c>
      <c r="E19" s="189"/>
      <c r="F19" s="190"/>
      <c r="G19" s="1"/>
    </row>
    <row r="20" spans="1:7" ht="40" thickBot="1" x14ac:dyDescent="1.1499999999999999">
      <c r="A20" s="92" t="s">
        <v>30</v>
      </c>
      <c r="B20" s="99">
        <v>600</v>
      </c>
      <c r="C20" s="99">
        <v>480</v>
      </c>
      <c r="D20" s="114">
        <v>400</v>
      </c>
      <c r="E20" s="141" t="s">
        <v>126</v>
      </c>
      <c r="F20" s="142" t="s">
        <v>150</v>
      </c>
      <c r="G20" s="1"/>
    </row>
    <row r="21" spans="1:7" ht="40" thickBot="1" x14ac:dyDescent="1.1499999999999999">
      <c r="A21" s="92" t="s">
        <v>11</v>
      </c>
      <c r="B21" s="203">
        <v>550</v>
      </c>
      <c r="C21" s="122">
        <v>278</v>
      </c>
      <c r="D21" s="106">
        <v>598</v>
      </c>
      <c r="E21" s="143" t="s">
        <v>48</v>
      </c>
      <c r="F21" s="144"/>
      <c r="G21" s="1"/>
    </row>
    <row r="22" spans="1:7" ht="51.75" customHeight="1" thickBot="1" x14ac:dyDescent="1.1499999999999999">
      <c r="A22" s="92" t="s">
        <v>73</v>
      </c>
      <c r="B22" s="100">
        <v>525</v>
      </c>
      <c r="C22" s="100">
        <v>525</v>
      </c>
      <c r="D22" s="115">
        <v>1600</v>
      </c>
      <c r="E22" s="193" t="s">
        <v>149</v>
      </c>
      <c r="F22" s="163"/>
      <c r="G22" s="1"/>
    </row>
    <row r="23" spans="1:7" ht="40" thickBot="1" x14ac:dyDescent="0.85">
      <c r="A23" s="108" t="s">
        <v>52</v>
      </c>
      <c r="B23" s="204">
        <v>28670</v>
      </c>
      <c r="C23" s="101">
        <f>C3+C6+C10+C11+C12+C13+C22+C20+C21+C9+C19</f>
        <v>25133</v>
      </c>
      <c r="D23" s="182">
        <f>D3+D9+D6+D10+D12+D13+D22+D20+D21+D11</f>
        <v>30727</v>
      </c>
      <c r="E23" s="145"/>
      <c r="F23" s="146"/>
      <c r="G23" s="1"/>
    </row>
    <row r="24" spans="1:7" ht="56.5" thickBot="1" x14ac:dyDescent="0.85">
      <c r="A24" s="89" t="s">
        <v>2</v>
      </c>
      <c r="B24" s="205" t="s">
        <v>87</v>
      </c>
      <c r="C24" s="123" t="s">
        <v>117</v>
      </c>
      <c r="D24" s="184" t="s">
        <v>118</v>
      </c>
      <c r="E24" s="181"/>
      <c r="F24" s="163"/>
      <c r="G24" s="1"/>
    </row>
    <row r="25" spans="1:7" ht="43.5" thickBot="1" x14ac:dyDescent="0.85">
      <c r="A25" s="192" t="s">
        <v>53</v>
      </c>
      <c r="B25" s="206" t="s">
        <v>42</v>
      </c>
      <c r="C25" s="88" t="s">
        <v>42</v>
      </c>
      <c r="D25" s="183" t="s">
        <v>42</v>
      </c>
      <c r="E25" s="147"/>
      <c r="F25" s="148"/>
      <c r="G25" s="1"/>
    </row>
    <row r="26" spans="1:7" ht="39.5" x14ac:dyDescent="1.1000000000000001">
      <c r="A26" s="124" t="s">
        <v>3</v>
      </c>
      <c r="B26" s="167">
        <v>7075.04</v>
      </c>
      <c r="C26" s="167">
        <f>SUM(C27:C28)</f>
        <v>6359</v>
      </c>
      <c r="D26" s="168">
        <f t="shared" ref="D26" si="0">SUM(D27:D28)</f>
        <v>6730.6</v>
      </c>
      <c r="E26" s="136"/>
      <c r="F26" s="149"/>
      <c r="G26" s="4"/>
    </row>
    <row r="27" spans="1:7" ht="39.5" x14ac:dyDescent="1.1000000000000001">
      <c r="A27" s="94" t="s">
        <v>4</v>
      </c>
      <c r="B27" s="169">
        <v>6710</v>
      </c>
      <c r="C27" s="169">
        <v>5947</v>
      </c>
      <c r="D27" s="170">
        <f>E4*E27</f>
        <v>6325</v>
      </c>
      <c r="E27" s="138">
        <v>55</v>
      </c>
      <c r="F27" s="127"/>
      <c r="G27" s="3"/>
    </row>
    <row r="28" spans="1:7" ht="40" thickBot="1" x14ac:dyDescent="1.1499999999999999">
      <c r="A28" s="94" t="s">
        <v>1</v>
      </c>
      <c r="B28" s="171">
        <v>365.04</v>
      </c>
      <c r="C28" s="171">
        <v>412</v>
      </c>
      <c r="D28" s="172">
        <f>E5*E28</f>
        <v>405.6</v>
      </c>
      <c r="E28" s="139">
        <v>20.28</v>
      </c>
      <c r="F28" s="150"/>
      <c r="G28" s="3"/>
    </row>
    <row r="29" spans="1:7" ht="39.5" x14ac:dyDescent="1.1000000000000001">
      <c r="A29" s="200" t="s">
        <v>148</v>
      </c>
      <c r="B29" s="167">
        <v>6800</v>
      </c>
      <c r="C29" s="167">
        <f>SUM(C30:C49)</f>
        <v>5732</v>
      </c>
      <c r="D29" s="168">
        <f>SUM(D30:D49)</f>
        <v>8975</v>
      </c>
      <c r="E29" s="136"/>
      <c r="F29" s="137"/>
      <c r="G29" s="1"/>
    </row>
    <row r="30" spans="1:7" ht="39.5" x14ac:dyDescent="1.1000000000000001">
      <c r="A30" s="94" t="s">
        <v>55</v>
      </c>
      <c r="B30" s="169">
        <v>1400</v>
      </c>
      <c r="C30" s="169">
        <v>1235</v>
      </c>
      <c r="D30" s="170">
        <v>1200</v>
      </c>
      <c r="E30" s="151"/>
      <c r="F30" s="135"/>
      <c r="G30" s="1"/>
    </row>
    <row r="31" spans="1:7" ht="39.5" x14ac:dyDescent="1.1000000000000001">
      <c r="A31" s="94" t="s">
        <v>67</v>
      </c>
      <c r="B31" s="169">
        <v>1000</v>
      </c>
      <c r="C31" s="169">
        <v>322</v>
      </c>
      <c r="D31" s="170">
        <v>1000</v>
      </c>
      <c r="E31" s="151"/>
      <c r="F31" s="135"/>
      <c r="G31" s="1"/>
    </row>
    <row r="32" spans="1:7" ht="39.5" x14ac:dyDescent="1.1000000000000001">
      <c r="A32" s="94" t="s">
        <v>68</v>
      </c>
      <c r="B32" s="169">
        <v>700</v>
      </c>
      <c r="C32" s="169">
        <v>840</v>
      </c>
      <c r="D32" s="170">
        <v>700</v>
      </c>
      <c r="E32" s="138"/>
      <c r="F32" s="135"/>
      <c r="G32" s="1"/>
    </row>
    <row r="33" spans="1:7" ht="39.5" x14ac:dyDescent="1.1000000000000001">
      <c r="A33" s="94" t="s">
        <v>26</v>
      </c>
      <c r="B33" s="169">
        <v>600</v>
      </c>
      <c r="C33" s="169">
        <v>439</v>
      </c>
      <c r="D33" s="170">
        <v>450</v>
      </c>
      <c r="E33" s="151"/>
      <c r="F33" s="135"/>
      <c r="G33" s="1"/>
    </row>
    <row r="34" spans="1:7" ht="39.5" x14ac:dyDescent="1.1000000000000001">
      <c r="A34" s="94" t="s">
        <v>81</v>
      </c>
      <c r="B34" s="169">
        <v>500</v>
      </c>
      <c r="C34" s="169">
        <v>393</v>
      </c>
      <c r="D34" s="170">
        <v>500</v>
      </c>
      <c r="E34" s="138"/>
      <c r="F34" s="135"/>
      <c r="G34" s="1"/>
    </row>
    <row r="35" spans="1:7" ht="39.5" x14ac:dyDescent="1.1000000000000001">
      <c r="A35" s="94" t="s">
        <v>151</v>
      </c>
      <c r="B35" s="169">
        <v>400</v>
      </c>
      <c r="C35" s="169">
        <v>260</v>
      </c>
      <c r="D35" s="170">
        <v>300</v>
      </c>
      <c r="E35" s="138"/>
      <c r="F35" s="135"/>
      <c r="G35" s="1"/>
    </row>
    <row r="36" spans="1:7" ht="39.5" x14ac:dyDescent="1.1000000000000001">
      <c r="A36" s="94" t="s">
        <v>69</v>
      </c>
      <c r="B36" s="169">
        <v>350</v>
      </c>
      <c r="C36" s="169">
        <v>56</v>
      </c>
      <c r="D36" s="170">
        <v>150</v>
      </c>
      <c r="E36" s="138"/>
      <c r="F36" s="135"/>
      <c r="G36" s="1"/>
    </row>
    <row r="37" spans="1:7" ht="39.5" x14ac:dyDescent="1.1000000000000001">
      <c r="A37" s="94" t="s">
        <v>96</v>
      </c>
      <c r="B37" s="169">
        <v>350</v>
      </c>
      <c r="C37" s="169">
        <v>268</v>
      </c>
      <c r="D37" s="170">
        <v>350</v>
      </c>
      <c r="E37" s="138"/>
      <c r="F37" s="135"/>
      <c r="G37" s="1"/>
    </row>
    <row r="38" spans="1:7" ht="39.5" x14ac:dyDescent="1.1000000000000001">
      <c r="A38" s="94" t="s">
        <v>82</v>
      </c>
      <c r="B38" s="169">
        <v>300</v>
      </c>
      <c r="C38" s="169">
        <v>247</v>
      </c>
      <c r="D38" s="170">
        <v>300</v>
      </c>
      <c r="E38" s="152"/>
      <c r="F38" s="135"/>
      <c r="G38" s="1"/>
    </row>
    <row r="39" spans="1:7" ht="39.5" x14ac:dyDescent="1.1000000000000001">
      <c r="A39" s="94" t="s">
        <v>70</v>
      </c>
      <c r="B39" s="169">
        <v>200</v>
      </c>
      <c r="C39" s="169">
        <v>0</v>
      </c>
      <c r="D39" s="170">
        <v>100</v>
      </c>
      <c r="E39" s="138"/>
      <c r="F39" s="135"/>
      <c r="G39" s="1"/>
    </row>
    <row r="40" spans="1:7" ht="39.5" x14ac:dyDescent="1.1000000000000001">
      <c r="A40" s="94" t="s">
        <v>22</v>
      </c>
      <c r="B40" s="169">
        <v>200</v>
      </c>
      <c r="C40" s="169">
        <v>103</v>
      </c>
      <c r="D40" s="170">
        <v>150</v>
      </c>
      <c r="E40" s="138"/>
      <c r="F40" s="135"/>
      <c r="G40" s="1"/>
    </row>
    <row r="41" spans="1:7" ht="39.5" x14ac:dyDescent="1.1000000000000001">
      <c r="A41" s="94" t="s">
        <v>102</v>
      </c>
      <c r="B41" s="169">
        <v>200</v>
      </c>
      <c r="C41" s="169">
        <v>40</v>
      </c>
      <c r="D41" s="170">
        <v>200</v>
      </c>
      <c r="E41" s="151"/>
      <c r="F41" s="135"/>
      <c r="G41" s="1"/>
    </row>
    <row r="42" spans="1:7" ht="39.5" x14ac:dyDescent="1.1000000000000001">
      <c r="A42" s="94" t="s">
        <v>15</v>
      </c>
      <c r="B42" s="169">
        <v>150</v>
      </c>
      <c r="C42" s="169">
        <v>0</v>
      </c>
      <c r="D42" s="170">
        <v>150</v>
      </c>
      <c r="E42" s="151"/>
      <c r="F42" s="135"/>
      <c r="G42" s="1"/>
    </row>
    <row r="43" spans="1:7" ht="39.5" x14ac:dyDescent="1.1000000000000001">
      <c r="A43" s="94" t="s">
        <v>94</v>
      </c>
      <c r="B43" s="169">
        <v>100</v>
      </c>
      <c r="C43" s="169">
        <v>183</v>
      </c>
      <c r="D43" s="170">
        <v>200</v>
      </c>
      <c r="E43" s="138"/>
      <c r="F43" s="135"/>
      <c r="G43" s="1"/>
    </row>
    <row r="44" spans="1:7" ht="39.5" x14ac:dyDescent="1.1000000000000001">
      <c r="A44" s="94" t="s">
        <v>54</v>
      </c>
      <c r="B44" s="169">
        <v>100</v>
      </c>
      <c r="C44" s="169">
        <v>0</v>
      </c>
      <c r="D44" s="170">
        <v>100</v>
      </c>
      <c r="E44" s="151"/>
      <c r="F44" s="135"/>
      <c r="G44" s="1"/>
    </row>
    <row r="45" spans="1:7" ht="39.5" x14ac:dyDescent="1.1000000000000001">
      <c r="A45" s="94" t="s">
        <v>95</v>
      </c>
      <c r="B45" s="169">
        <v>100</v>
      </c>
      <c r="C45" s="169">
        <v>145</v>
      </c>
      <c r="D45" s="170">
        <v>150</v>
      </c>
      <c r="E45" s="138"/>
      <c r="F45" s="135"/>
      <c r="G45" s="1"/>
    </row>
    <row r="46" spans="1:7" ht="39.5" x14ac:dyDescent="1.1000000000000001">
      <c r="A46" s="94" t="s">
        <v>93</v>
      </c>
      <c r="B46" s="169">
        <v>100</v>
      </c>
      <c r="C46" s="169">
        <v>41</v>
      </c>
      <c r="D46" s="170">
        <v>0</v>
      </c>
      <c r="E46" s="138"/>
      <c r="F46" s="135"/>
      <c r="G46" s="1"/>
    </row>
    <row r="47" spans="1:7" ht="39.5" x14ac:dyDescent="1.1000000000000001">
      <c r="A47" s="94" t="s">
        <v>146</v>
      </c>
      <c r="B47" s="169">
        <v>50</v>
      </c>
      <c r="C47" s="169">
        <v>160</v>
      </c>
      <c r="D47" s="170">
        <v>300</v>
      </c>
      <c r="E47" s="138"/>
      <c r="F47" s="135"/>
      <c r="G47" s="1"/>
    </row>
    <row r="48" spans="1:7" ht="39.5" x14ac:dyDescent="1.1000000000000001">
      <c r="A48" s="94" t="s">
        <v>137</v>
      </c>
      <c r="B48" s="169">
        <v>0</v>
      </c>
      <c r="C48" s="169">
        <v>1000</v>
      </c>
      <c r="D48" s="170">
        <v>0</v>
      </c>
      <c r="E48" s="166"/>
      <c r="F48" s="144"/>
      <c r="G48" s="1"/>
    </row>
    <row r="49" spans="1:7" ht="40" thickBot="1" x14ac:dyDescent="1.1499999999999999">
      <c r="A49" s="95" t="s">
        <v>129</v>
      </c>
      <c r="B49" s="171">
        <v>0</v>
      </c>
      <c r="C49" s="171">
        <v>0</v>
      </c>
      <c r="D49" s="172">
        <v>2675</v>
      </c>
      <c r="E49" s="139" t="s">
        <v>142</v>
      </c>
      <c r="F49" s="140" t="s">
        <v>143</v>
      </c>
      <c r="G49" s="1"/>
    </row>
    <row r="50" spans="1:7" ht="43" x14ac:dyDescent="1.2">
      <c r="A50" s="191" t="s">
        <v>43</v>
      </c>
      <c r="B50" s="207">
        <v>2760</v>
      </c>
      <c r="C50" s="167">
        <f>SUM(C51:C58)</f>
        <v>1947</v>
      </c>
      <c r="D50" s="168">
        <f>SUM(D51:D58)</f>
        <v>2410</v>
      </c>
      <c r="E50" s="141"/>
      <c r="F50" s="153"/>
      <c r="G50" s="2"/>
    </row>
    <row r="51" spans="1:7" ht="39.5" x14ac:dyDescent="1.1000000000000001">
      <c r="A51" s="94" t="s">
        <v>27</v>
      </c>
      <c r="B51" s="169">
        <v>1500</v>
      </c>
      <c r="C51" s="169">
        <v>0</v>
      </c>
      <c r="D51" s="170">
        <v>1000</v>
      </c>
      <c r="E51" s="196" t="s">
        <v>152</v>
      </c>
      <c r="F51" s="194"/>
      <c r="G51" s="2"/>
    </row>
    <row r="52" spans="1:7" ht="39.5" x14ac:dyDescent="1.1000000000000001">
      <c r="A52" s="94" t="s">
        <v>83</v>
      </c>
      <c r="B52" s="169">
        <v>1000</v>
      </c>
      <c r="C52" s="169">
        <v>500</v>
      </c>
      <c r="D52" s="170">
        <v>1000</v>
      </c>
      <c r="E52" s="154"/>
      <c r="F52" s="155"/>
      <c r="G52" s="2"/>
    </row>
    <row r="53" spans="1:7" ht="39.5" x14ac:dyDescent="1.1000000000000001">
      <c r="A53" s="94" t="s">
        <v>123</v>
      </c>
      <c r="B53" s="185"/>
      <c r="C53" s="169">
        <v>600</v>
      </c>
      <c r="D53" s="170">
        <v>0</v>
      </c>
      <c r="E53" s="156"/>
      <c r="F53" s="157"/>
      <c r="G53" s="2"/>
    </row>
    <row r="54" spans="1:7" ht="39.5" x14ac:dyDescent="1.1000000000000001">
      <c r="A54" s="94" t="s">
        <v>135</v>
      </c>
      <c r="B54" s="185"/>
      <c r="C54" s="185"/>
      <c r="D54" s="170">
        <v>100</v>
      </c>
      <c r="E54" s="195" t="s">
        <v>141</v>
      </c>
      <c r="F54" s="157"/>
      <c r="G54" s="2"/>
    </row>
    <row r="55" spans="1:7" ht="39.5" x14ac:dyDescent="1.1000000000000001">
      <c r="A55" s="94" t="s">
        <v>110</v>
      </c>
      <c r="B55" s="169">
        <v>150</v>
      </c>
      <c r="C55" s="169">
        <v>115</v>
      </c>
      <c r="D55" s="170">
        <v>150</v>
      </c>
      <c r="E55" s="138"/>
      <c r="F55" s="158"/>
      <c r="G55" s="2"/>
    </row>
    <row r="56" spans="1:7" ht="39.5" x14ac:dyDescent="1.1000000000000001">
      <c r="A56" s="94" t="s">
        <v>138</v>
      </c>
      <c r="B56" s="185"/>
      <c r="C56" s="169">
        <v>600</v>
      </c>
      <c r="D56" s="170">
        <v>0</v>
      </c>
      <c r="E56" s="138"/>
      <c r="F56" s="158"/>
      <c r="G56" s="2"/>
    </row>
    <row r="57" spans="1:7" ht="39.5" x14ac:dyDescent="1.1000000000000001">
      <c r="A57" s="94" t="s">
        <v>23</v>
      </c>
      <c r="B57" s="169">
        <v>110</v>
      </c>
      <c r="C57" s="169">
        <v>110</v>
      </c>
      <c r="D57" s="170">
        <v>110</v>
      </c>
      <c r="E57" s="151"/>
      <c r="F57" s="157"/>
      <c r="G57" s="2"/>
    </row>
    <row r="58" spans="1:7" ht="40" thickBot="1" x14ac:dyDescent="1.1499999999999999">
      <c r="A58" s="94" t="s">
        <v>153</v>
      </c>
      <c r="B58" s="185"/>
      <c r="C58" s="169">
        <v>22</v>
      </c>
      <c r="D58" s="170">
        <v>50</v>
      </c>
      <c r="E58" s="138"/>
      <c r="F58" s="157"/>
      <c r="G58" s="5"/>
    </row>
    <row r="59" spans="1:7" ht="43" x14ac:dyDescent="1.2">
      <c r="A59" s="191" t="s">
        <v>44</v>
      </c>
      <c r="B59" s="167">
        <v>3360</v>
      </c>
      <c r="C59" s="167">
        <f>SUM(C60:C67)</f>
        <v>3736.37</v>
      </c>
      <c r="D59" s="168">
        <f>SUM(D60:D67)</f>
        <v>4036</v>
      </c>
      <c r="E59" s="136"/>
      <c r="F59" s="137"/>
      <c r="G59" s="1"/>
    </row>
    <row r="60" spans="1:7" ht="39.5" x14ac:dyDescent="1.1000000000000001">
      <c r="A60" s="125" t="s">
        <v>0</v>
      </c>
      <c r="B60" s="173">
        <v>2000</v>
      </c>
      <c r="C60" s="173">
        <v>2334</v>
      </c>
      <c r="D60" s="174">
        <v>2500</v>
      </c>
      <c r="E60" s="138"/>
      <c r="F60" s="135"/>
      <c r="G60" s="1"/>
    </row>
    <row r="61" spans="1:7" ht="39.5" x14ac:dyDescent="1.1000000000000001">
      <c r="A61" s="94" t="s">
        <v>16</v>
      </c>
      <c r="B61" s="173">
        <v>310</v>
      </c>
      <c r="C61" s="173">
        <v>309</v>
      </c>
      <c r="D61" s="174">
        <v>336</v>
      </c>
      <c r="E61" s="138"/>
      <c r="F61" s="135"/>
      <c r="G61" s="1"/>
    </row>
    <row r="62" spans="1:7" ht="39.5" x14ac:dyDescent="1.1000000000000001">
      <c r="A62" s="94" t="s">
        <v>20</v>
      </c>
      <c r="B62" s="173">
        <v>300</v>
      </c>
      <c r="C62" s="173">
        <v>167</v>
      </c>
      <c r="D62" s="174">
        <v>200</v>
      </c>
      <c r="E62" s="138"/>
      <c r="F62" s="135"/>
      <c r="G62" s="1"/>
    </row>
    <row r="63" spans="1:7" ht="39.5" x14ac:dyDescent="1.1000000000000001">
      <c r="A63" s="125" t="s">
        <v>29</v>
      </c>
      <c r="B63" s="173">
        <v>250</v>
      </c>
      <c r="C63" s="173">
        <v>150</v>
      </c>
      <c r="D63" s="174">
        <v>150</v>
      </c>
      <c r="E63" s="138"/>
      <c r="F63" s="135"/>
      <c r="G63" s="1"/>
    </row>
    <row r="64" spans="1:7" ht="39.5" x14ac:dyDescent="1.1000000000000001">
      <c r="A64" s="125" t="s">
        <v>45</v>
      </c>
      <c r="B64" s="173">
        <v>200</v>
      </c>
      <c r="C64" s="173">
        <v>275</v>
      </c>
      <c r="D64" s="174">
        <v>300</v>
      </c>
      <c r="E64" s="138"/>
      <c r="F64" s="135"/>
      <c r="G64" s="1"/>
    </row>
    <row r="65" spans="1:7" ht="39.5" x14ac:dyDescent="1.1000000000000001">
      <c r="A65" s="94" t="s">
        <v>17</v>
      </c>
      <c r="B65" s="173">
        <v>200</v>
      </c>
      <c r="C65" s="173">
        <v>353</v>
      </c>
      <c r="D65" s="174">
        <v>350</v>
      </c>
      <c r="E65" s="138"/>
      <c r="F65" s="135"/>
      <c r="G65" s="1"/>
    </row>
    <row r="66" spans="1:7" ht="39.5" x14ac:dyDescent="1.1000000000000001">
      <c r="A66" s="94" t="s">
        <v>22</v>
      </c>
      <c r="B66" s="173">
        <v>50</v>
      </c>
      <c r="C66" s="173">
        <v>149</v>
      </c>
      <c r="D66" s="174">
        <v>200</v>
      </c>
      <c r="E66" s="138"/>
      <c r="F66" s="135"/>
      <c r="G66" s="1"/>
    </row>
    <row r="67" spans="1:7" ht="40" thickBot="1" x14ac:dyDescent="1.1499999999999999">
      <c r="A67" s="94" t="s">
        <v>19</v>
      </c>
      <c r="B67" s="173">
        <v>0</v>
      </c>
      <c r="C67" s="173">
        <v>-0.63</v>
      </c>
      <c r="D67" s="174">
        <v>0</v>
      </c>
      <c r="E67" s="139"/>
      <c r="F67" s="140"/>
      <c r="G67" s="1"/>
    </row>
    <row r="68" spans="1:7" ht="43" x14ac:dyDescent="1.2">
      <c r="A68" s="191" t="s">
        <v>47</v>
      </c>
      <c r="B68" s="167">
        <v>1800</v>
      </c>
      <c r="C68" s="167">
        <f>SUM(C69:C72)</f>
        <v>1500</v>
      </c>
      <c r="D68" s="168">
        <f>SUM(D69:D72)</f>
        <v>1500</v>
      </c>
      <c r="E68" s="136"/>
      <c r="F68" s="137"/>
      <c r="G68" s="1"/>
    </row>
    <row r="69" spans="1:7" ht="39.5" x14ac:dyDescent="1.1000000000000001">
      <c r="A69" s="94" t="s">
        <v>140</v>
      </c>
      <c r="B69" s="173">
        <v>600</v>
      </c>
      <c r="C69" s="173">
        <v>600</v>
      </c>
      <c r="D69" s="174">
        <v>500</v>
      </c>
      <c r="E69" s="138" t="s">
        <v>133</v>
      </c>
      <c r="F69" s="135" t="s">
        <v>147</v>
      </c>
      <c r="G69" s="1"/>
    </row>
    <row r="70" spans="1:7" ht="39.5" x14ac:dyDescent="1.1000000000000001">
      <c r="A70" s="94" t="s">
        <v>139</v>
      </c>
      <c r="B70" s="173">
        <v>600</v>
      </c>
      <c r="C70" s="173">
        <v>500</v>
      </c>
      <c r="D70" s="174">
        <v>500</v>
      </c>
      <c r="E70" s="138" t="s">
        <v>133</v>
      </c>
      <c r="F70" s="135" t="s">
        <v>147</v>
      </c>
      <c r="G70" s="1"/>
    </row>
    <row r="71" spans="1:7" ht="39.5" x14ac:dyDescent="1.1000000000000001">
      <c r="A71" s="94" t="s">
        <v>131</v>
      </c>
      <c r="B71" s="173">
        <v>300</v>
      </c>
      <c r="C71" s="173">
        <v>200</v>
      </c>
      <c r="D71" s="174">
        <v>250</v>
      </c>
      <c r="E71" s="138" t="s">
        <v>134</v>
      </c>
      <c r="F71" s="135" t="s">
        <v>147</v>
      </c>
      <c r="G71" s="1"/>
    </row>
    <row r="72" spans="1:7" ht="40" thickBot="1" x14ac:dyDescent="1.1499999999999999">
      <c r="A72" s="95" t="s">
        <v>132</v>
      </c>
      <c r="B72" s="173">
        <v>300</v>
      </c>
      <c r="C72" s="173">
        <v>200</v>
      </c>
      <c r="D72" s="174">
        <v>250</v>
      </c>
      <c r="E72" s="138" t="s">
        <v>134</v>
      </c>
      <c r="F72" s="135" t="s">
        <v>147</v>
      </c>
      <c r="G72" s="1"/>
    </row>
    <row r="73" spans="1:7" ht="43" x14ac:dyDescent="1.2">
      <c r="A73" s="191" t="s">
        <v>46</v>
      </c>
      <c r="B73" s="167">
        <v>2675</v>
      </c>
      <c r="C73" s="167">
        <f>SUM(C74:C78)</f>
        <v>2472</v>
      </c>
      <c r="D73" s="168">
        <f>SUM(D74:D78)</f>
        <v>2825</v>
      </c>
      <c r="E73" s="136"/>
      <c r="F73" s="137"/>
      <c r="G73" s="1"/>
    </row>
    <row r="74" spans="1:7" ht="39.5" x14ac:dyDescent="1.1000000000000001">
      <c r="A74" s="94" t="s">
        <v>24</v>
      </c>
      <c r="B74" s="173">
        <v>1600</v>
      </c>
      <c r="C74" s="173">
        <v>1320</v>
      </c>
      <c r="D74" s="174">
        <v>1500</v>
      </c>
      <c r="E74" s="138"/>
      <c r="F74" s="135"/>
      <c r="G74" s="1"/>
    </row>
    <row r="75" spans="1:7" ht="39.5" x14ac:dyDescent="1.1000000000000001">
      <c r="A75" s="94" t="s">
        <v>124</v>
      </c>
      <c r="B75" s="173"/>
      <c r="C75" s="173">
        <v>108</v>
      </c>
      <c r="D75" s="174">
        <v>200</v>
      </c>
      <c r="E75" s="138"/>
      <c r="F75" s="135"/>
      <c r="G75" s="1"/>
    </row>
    <row r="76" spans="1:7" ht="39.5" x14ac:dyDescent="1.1000000000000001">
      <c r="A76" s="94" t="s">
        <v>100</v>
      </c>
      <c r="B76" s="173">
        <v>525</v>
      </c>
      <c r="C76" s="173">
        <v>525</v>
      </c>
      <c r="D76" s="174">
        <v>525</v>
      </c>
      <c r="E76" s="138"/>
      <c r="F76" s="135"/>
      <c r="G76" s="1"/>
    </row>
    <row r="77" spans="1:7" ht="39.5" x14ac:dyDescent="1.1000000000000001">
      <c r="A77" s="94" t="s">
        <v>25</v>
      </c>
      <c r="B77" s="173">
        <v>300</v>
      </c>
      <c r="C77" s="173">
        <v>399</v>
      </c>
      <c r="D77" s="174">
        <v>400</v>
      </c>
      <c r="E77" s="138"/>
      <c r="F77" s="135"/>
      <c r="G77" s="1"/>
    </row>
    <row r="78" spans="1:7" ht="40" thickBot="1" x14ac:dyDescent="1.1499999999999999">
      <c r="A78" s="95" t="s">
        <v>35</v>
      </c>
      <c r="B78" s="175">
        <v>250</v>
      </c>
      <c r="C78" s="175">
        <v>120</v>
      </c>
      <c r="D78" s="176">
        <v>200</v>
      </c>
      <c r="E78" s="139"/>
      <c r="F78" s="140"/>
      <c r="G78" s="1"/>
    </row>
    <row r="79" spans="1:7" ht="43" x14ac:dyDescent="1.2">
      <c r="A79" s="191" t="s">
        <v>12</v>
      </c>
      <c r="B79" s="167">
        <v>1700</v>
      </c>
      <c r="C79" s="167">
        <f>SUM(C80:C85)</f>
        <v>1400</v>
      </c>
      <c r="D79" s="168">
        <f>SUM(D80:D85)</f>
        <v>1400</v>
      </c>
      <c r="E79" s="136"/>
      <c r="F79" s="137"/>
      <c r="G79" s="1"/>
    </row>
    <row r="80" spans="1:7" ht="39.5" x14ac:dyDescent="1.1000000000000001">
      <c r="A80" s="126" t="s">
        <v>72</v>
      </c>
      <c r="B80" s="173">
        <v>400</v>
      </c>
      <c r="C80" s="173">
        <v>400</v>
      </c>
      <c r="D80" s="174">
        <v>400</v>
      </c>
      <c r="E80" s="138"/>
      <c r="F80" s="135"/>
      <c r="G80" s="1"/>
    </row>
    <row r="81" spans="1:7" ht="39.5" x14ac:dyDescent="1.1000000000000001">
      <c r="A81" s="126" t="s">
        <v>114</v>
      </c>
      <c r="B81" s="173">
        <v>300</v>
      </c>
      <c r="C81" s="173">
        <v>300</v>
      </c>
      <c r="D81" s="174">
        <v>300</v>
      </c>
      <c r="E81" s="138"/>
      <c r="F81" s="135"/>
      <c r="G81" s="1"/>
    </row>
    <row r="82" spans="1:7" ht="39.5" x14ac:dyDescent="1.1000000000000001">
      <c r="A82" s="126" t="s">
        <v>113</v>
      </c>
      <c r="B82" s="173">
        <v>300</v>
      </c>
      <c r="C82" s="173">
        <v>0</v>
      </c>
      <c r="D82" s="174">
        <v>0</v>
      </c>
      <c r="E82" s="138"/>
      <c r="F82" s="135"/>
      <c r="G82" s="1"/>
    </row>
    <row r="83" spans="1:7" ht="39.5" x14ac:dyDescent="1.1000000000000001">
      <c r="A83" s="126" t="s">
        <v>84</v>
      </c>
      <c r="B83" s="173">
        <v>300</v>
      </c>
      <c r="C83" s="173">
        <v>300</v>
      </c>
      <c r="D83" s="174">
        <v>300</v>
      </c>
      <c r="E83" s="138"/>
      <c r="F83" s="135"/>
      <c r="G83" s="1"/>
    </row>
    <row r="84" spans="1:7" ht="39.5" x14ac:dyDescent="1.1000000000000001">
      <c r="A84" s="126" t="s">
        <v>116</v>
      </c>
      <c r="B84" s="173">
        <v>250</v>
      </c>
      <c r="C84" s="173">
        <v>250</v>
      </c>
      <c r="D84" s="174">
        <v>250</v>
      </c>
      <c r="E84" s="138"/>
      <c r="F84" s="135"/>
      <c r="G84" s="1"/>
    </row>
    <row r="85" spans="1:7" ht="40" thickBot="1" x14ac:dyDescent="1.1499999999999999">
      <c r="A85" s="126" t="s">
        <v>33</v>
      </c>
      <c r="B85" s="173">
        <v>150</v>
      </c>
      <c r="C85" s="173">
        <v>150</v>
      </c>
      <c r="D85" s="174">
        <v>150</v>
      </c>
      <c r="E85" s="159"/>
      <c r="F85" s="135"/>
      <c r="G85" s="1"/>
    </row>
    <row r="86" spans="1:7" ht="43" x14ac:dyDescent="1.2">
      <c r="A86" s="191" t="s">
        <v>71</v>
      </c>
      <c r="B86" s="167">
        <v>2100</v>
      </c>
      <c r="C86" s="167">
        <f>SUM(C87:C90)</f>
        <v>1514</v>
      </c>
      <c r="D86" s="168">
        <f>SUM(D87:D90)</f>
        <v>2400</v>
      </c>
      <c r="E86" s="136"/>
      <c r="F86" s="137"/>
      <c r="G86" s="1"/>
    </row>
    <row r="87" spans="1:7" ht="39.5" x14ac:dyDescent="1.1000000000000001">
      <c r="A87" s="126" t="s">
        <v>114</v>
      </c>
      <c r="B87" s="173">
        <v>600</v>
      </c>
      <c r="C87" s="173">
        <v>336</v>
      </c>
      <c r="D87" s="174">
        <v>600</v>
      </c>
      <c r="E87" s="138"/>
      <c r="F87" s="135"/>
      <c r="G87" s="1"/>
    </row>
    <row r="88" spans="1:7" ht="39.5" x14ac:dyDescent="1.1000000000000001">
      <c r="A88" s="126" t="s">
        <v>72</v>
      </c>
      <c r="B88" s="173">
        <v>600</v>
      </c>
      <c r="C88" s="173">
        <v>0</v>
      </c>
      <c r="D88" s="174">
        <v>600</v>
      </c>
      <c r="E88" s="159"/>
      <c r="F88" s="135"/>
      <c r="G88" s="1"/>
    </row>
    <row r="89" spans="1:7" ht="39.5" x14ac:dyDescent="1.1000000000000001">
      <c r="A89" s="126" t="s">
        <v>84</v>
      </c>
      <c r="B89" s="173">
        <v>450</v>
      </c>
      <c r="C89" s="173">
        <v>669</v>
      </c>
      <c r="D89" s="174">
        <v>600</v>
      </c>
      <c r="E89" s="138"/>
      <c r="F89" s="135"/>
      <c r="G89" s="1"/>
    </row>
    <row r="90" spans="1:7" ht="40" thickBot="1" x14ac:dyDescent="1.1499999999999999">
      <c r="A90" s="126" t="s">
        <v>115</v>
      </c>
      <c r="B90" s="173">
        <v>450</v>
      </c>
      <c r="C90" s="173">
        <v>509</v>
      </c>
      <c r="D90" s="174">
        <v>600</v>
      </c>
      <c r="E90" s="138"/>
      <c r="F90" s="160"/>
      <c r="G90" s="1"/>
    </row>
    <row r="91" spans="1:7" ht="43" x14ac:dyDescent="1.2">
      <c r="A91" s="191" t="s">
        <v>21</v>
      </c>
      <c r="B91" s="167">
        <v>400</v>
      </c>
      <c r="C91" s="167">
        <f>SUM(C92:C92)</f>
        <v>409</v>
      </c>
      <c r="D91" s="168">
        <f>SUM(D92:D92)</f>
        <v>450</v>
      </c>
      <c r="E91" s="136"/>
      <c r="F91" s="137"/>
      <c r="G91" s="1"/>
    </row>
    <row r="92" spans="1:7" ht="40" thickBot="1" x14ac:dyDescent="1.1499999999999999">
      <c r="A92" s="94" t="s">
        <v>13</v>
      </c>
      <c r="B92" s="173">
        <v>400</v>
      </c>
      <c r="C92" s="173">
        <v>409</v>
      </c>
      <c r="D92" s="174">
        <v>450</v>
      </c>
      <c r="E92" s="138"/>
      <c r="F92" s="135"/>
      <c r="G92" s="1"/>
    </row>
    <row r="93" spans="1:7" ht="40" thickBot="1" x14ac:dyDescent="1.1499999999999999">
      <c r="A93" s="37" t="s">
        <v>50</v>
      </c>
      <c r="B93" s="208">
        <v>28670.04</v>
      </c>
      <c r="C93" s="177">
        <f>C26+C50+C29+C59+C86+C79+C73+C68+C91</f>
        <v>25069.37</v>
      </c>
      <c r="D93" s="178">
        <f>D26+D50+D29+D59+D86+D79+D73+D68+D91</f>
        <v>30726.6</v>
      </c>
      <c r="E93" s="161"/>
      <c r="F93" s="142"/>
      <c r="G93" s="1"/>
    </row>
    <row r="94" spans="1:7" ht="40" thickBot="1" x14ac:dyDescent="1.1499999999999999">
      <c r="A94" s="38" t="s">
        <v>58</v>
      </c>
      <c r="B94" s="209">
        <v>0</v>
      </c>
      <c r="C94" s="179">
        <f>+C23-C93</f>
        <v>63.630000000001019</v>
      </c>
      <c r="D94" s="180">
        <f>+D23-D93</f>
        <v>0.40000000000145519</v>
      </c>
      <c r="E94" s="139"/>
      <c r="F94" s="140"/>
      <c r="G94" s="1"/>
    </row>
  </sheetData>
  <sortState xmlns:xlrd2="http://schemas.microsoft.com/office/spreadsheetml/2017/richdata2" ref="A69:E72">
    <sortCondition descending="1" ref="D69:D72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0" fitToHeight="2" orientation="portrait" horizontalDpi="4294967293" r:id="rId1"/>
  <headerFooter alignWithMargins="0">
    <oddHeader>&amp;C&amp;"Arial,Gras"&amp;22&amp;UBUDGET 2024&amp;R&amp;"Arial Black,Normal"&amp;14V1</oddHeader>
    <oddFooter>&amp;L&amp;D&amp;F&amp;R]</oddFooter>
  </headerFooter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BUDGET 2023 v1</vt:lpstr>
      <vt:lpstr>BUDGET 2024V1</vt:lpstr>
      <vt:lpstr>Feuil3</vt:lpstr>
      <vt:lpstr>'BUDGET 2024V1'!Impression_des_titres</vt:lpstr>
      <vt:lpstr>'BUDGET 2023 v1'!Zone_d_impression</vt:lpstr>
      <vt:lpstr>'BUDGET 2024V1'!Zone_d_impression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Palacin</dc:creator>
  <cp:lastModifiedBy>lino zen</cp:lastModifiedBy>
  <cp:lastPrinted>2024-01-22T18:30:08Z</cp:lastPrinted>
  <dcterms:created xsi:type="dcterms:W3CDTF">1998-01-16T20:47:35Z</dcterms:created>
  <dcterms:modified xsi:type="dcterms:W3CDTF">2024-01-23T12:58:48Z</dcterms:modified>
</cp:coreProperties>
</file>